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7795" windowHeight="16095"/>
  </bookViews>
  <sheets>
    <sheet name="таблица 11" sheetId="7" r:id="rId1"/>
    <sheet name="из базы" sheetId="4" r:id="rId2"/>
    <sheet name="расчеты" sheetId="5" r:id="rId3"/>
  </sheets>
  <definedNames>
    <definedName name="_xlnm._FilterDatabase" localSheetId="1" hidden="1">'из базы'!$A$5:$M$64</definedName>
    <definedName name="BEGIN" localSheetId="1">'из базы'!$A$6</definedName>
    <definedName name="C_CELST_2006">'из базы'!$I$5</definedName>
    <definedName name="C_DEP">'из базы'!$E$5</definedName>
    <definedName name="C_GPROG">'из базы'!$B$5</definedName>
    <definedName name="C_MIN">'из базы'!$F$5</definedName>
    <definedName name="C_OM">'из базы'!$D$5</definedName>
    <definedName name="C_PGPROG">'из базы'!$C$5</definedName>
    <definedName name="C_PODRAZ">'из базы'!$H$5</definedName>
    <definedName name="C_RAZDEL">'из базы'!$G$5</definedName>
    <definedName name="C_VIDRASH">'из базы'!$J$5</definedName>
    <definedName name="EGRAF" localSheetId="1">'из базы'!$M$4</definedName>
    <definedName name="END" localSheetId="1">'из базы'!$A$65</definedName>
    <definedName name="FGRAF" localSheetId="1">'из базы'!$K$4</definedName>
    <definedName name="HEAD" localSheetId="1">'из базы'!$A$4</definedName>
    <definedName name="_xlnm.Print_Titles" localSheetId="1">'из базы'!$A:$J,'из базы'!$5:$5</definedName>
  </definedNames>
  <calcPr calcId="145621"/>
</workbook>
</file>

<file path=xl/calcChain.xml><?xml version="1.0" encoding="utf-8"?>
<calcChain xmlns="http://schemas.openxmlformats.org/spreadsheetml/2006/main">
  <c r="J74" i="7" l="1"/>
  <c r="I74" i="7"/>
  <c r="H74" i="7"/>
  <c r="J73" i="7"/>
  <c r="I73" i="7"/>
  <c r="H73" i="7"/>
  <c r="J72" i="7"/>
  <c r="I72" i="7"/>
  <c r="H72" i="7"/>
  <c r="J71" i="7"/>
  <c r="I71" i="7"/>
  <c r="H71" i="7"/>
  <c r="J70" i="7"/>
  <c r="I70" i="7"/>
  <c r="H70" i="7"/>
  <c r="J69" i="7"/>
  <c r="I69" i="7"/>
  <c r="H69" i="7"/>
  <c r="J68" i="7"/>
  <c r="I68" i="7"/>
  <c r="H68" i="7"/>
  <c r="J67" i="7"/>
  <c r="I67" i="7"/>
  <c r="H67" i="7"/>
  <c r="J66" i="7"/>
  <c r="I66" i="7"/>
  <c r="H66" i="7"/>
  <c r="J65" i="7"/>
  <c r="I65" i="7"/>
  <c r="H65" i="7"/>
  <c r="J64" i="7"/>
  <c r="I64" i="7"/>
  <c r="H64" i="7"/>
  <c r="J63" i="7"/>
  <c r="I63" i="7"/>
  <c r="H63" i="7"/>
  <c r="J62" i="7"/>
  <c r="I62" i="7"/>
  <c r="H62" i="7"/>
  <c r="J61" i="7"/>
  <c r="I61" i="7"/>
  <c r="H61" i="7"/>
  <c r="J60" i="7"/>
  <c r="I60" i="7"/>
  <c r="H60" i="7"/>
  <c r="J59" i="7"/>
  <c r="I59" i="7"/>
  <c r="H59" i="7"/>
  <c r="J58" i="7"/>
  <c r="I58" i="7"/>
  <c r="H58" i="7"/>
  <c r="J57" i="7"/>
  <c r="I57" i="7"/>
  <c r="H57" i="7"/>
  <c r="J56" i="7"/>
  <c r="I56" i="7"/>
  <c r="H56" i="7"/>
  <c r="J55" i="7"/>
  <c r="I55" i="7"/>
  <c r="H55" i="7"/>
  <c r="J54" i="7"/>
  <c r="I54" i="7"/>
  <c r="H54" i="7"/>
  <c r="J53" i="7"/>
  <c r="I53" i="7"/>
  <c r="H53" i="7"/>
  <c r="J52" i="7"/>
  <c r="I52" i="7"/>
  <c r="H52" i="7"/>
  <c r="J51" i="7"/>
  <c r="I51" i="7"/>
  <c r="H51" i="7"/>
  <c r="J50" i="7"/>
  <c r="I50" i="7"/>
  <c r="H50" i="7"/>
  <c r="J49" i="7"/>
  <c r="I49" i="7"/>
  <c r="H49" i="7"/>
  <c r="J48" i="7"/>
  <c r="I48" i="7"/>
  <c r="H48" i="7"/>
  <c r="J47" i="7"/>
  <c r="I47" i="7"/>
  <c r="H47" i="7"/>
  <c r="J46" i="7"/>
  <c r="I46" i="7"/>
  <c r="H46" i="7"/>
  <c r="J45" i="7"/>
  <c r="I45" i="7"/>
  <c r="H45" i="7"/>
  <c r="J44" i="7"/>
  <c r="I44" i="7"/>
  <c r="H44" i="7"/>
  <c r="J43" i="7"/>
  <c r="I43" i="7"/>
  <c r="H43" i="7"/>
  <c r="J42" i="7"/>
  <c r="I42" i="7"/>
  <c r="H42" i="7"/>
  <c r="J41" i="7"/>
  <c r="I41" i="7"/>
  <c r="H41" i="7"/>
  <c r="J40" i="7"/>
  <c r="I40" i="7"/>
  <c r="H40" i="7"/>
  <c r="J39" i="7"/>
  <c r="I39" i="7"/>
  <c r="H39" i="7"/>
  <c r="J38" i="7"/>
  <c r="I38" i="7"/>
  <c r="H38" i="7"/>
  <c r="J37" i="7"/>
  <c r="I37" i="7"/>
  <c r="H37" i="7"/>
  <c r="J36" i="7"/>
  <c r="I36" i="7"/>
  <c r="H36" i="7"/>
  <c r="J35" i="7"/>
  <c r="I35" i="7"/>
  <c r="H35" i="7"/>
  <c r="J34" i="7"/>
  <c r="I34" i="7"/>
  <c r="H34" i="7"/>
  <c r="J33" i="7"/>
  <c r="I33" i="7"/>
  <c r="H33" i="7"/>
  <c r="J32" i="7"/>
  <c r="I32" i="7"/>
  <c r="H32" i="7"/>
  <c r="J31" i="7"/>
  <c r="I31" i="7"/>
  <c r="H31" i="7"/>
  <c r="J30" i="7"/>
  <c r="I30" i="7"/>
  <c r="H30" i="7"/>
  <c r="J29" i="7"/>
  <c r="I29" i="7"/>
  <c r="H29" i="7"/>
  <c r="J28" i="7"/>
  <c r="I28" i="7"/>
  <c r="H28" i="7"/>
  <c r="J27" i="7"/>
  <c r="I27" i="7"/>
  <c r="H27" i="7"/>
  <c r="J26" i="7"/>
  <c r="I26" i="7"/>
  <c r="H26" i="7"/>
  <c r="J25" i="7"/>
  <c r="I25" i="7"/>
  <c r="H25" i="7"/>
  <c r="J24" i="7"/>
  <c r="I24" i="7"/>
  <c r="H24" i="7"/>
  <c r="J23" i="7"/>
  <c r="I23" i="7"/>
  <c r="H23" i="7"/>
  <c r="J22" i="7"/>
  <c r="I22" i="7"/>
  <c r="H22" i="7"/>
  <c r="J21" i="7"/>
  <c r="I21" i="7"/>
  <c r="H21" i="7"/>
  <c r="J20" i="7"/>
  <c r="I20" i="7"/>
  <c r="H20" i="7"/>
  <c r="J19" i="7"/>
  <c r="I19" i="7"/>
  <c r="H19" i="7"/>
  <c r="J18" i="7"/>
  <c r="I18" i="7"/>
  <c r="H18" i="7"/>
  <c r="J17" i="7"/>
  <c r="I17" i="7"/>
  <c r="H17" i="7"/>
  <c r="J16" i="7"/>
  <c r="I16" i="7"/>
  <c r="H16" i="7"/>
  <c r="J15" i="7"/>
  <c r="I15" i="7"/>
  <c r="H15" i="7"/>
  <c r="J14" i="7"/>
  <c r="I14" i="7"/>
  <c r="H14" i="7"/>
  <c r="J13" i="7"/>
  <c r="I13" i="7"/>
  <c r="H13" i="7"/>
  <c r="J12" i="7"/>
  <c r="I12" i="7"/>
  <c r="H12" i="7"/>
  <c r="J11" i="7"/>
  <c r="I11" i="7"/>
  <c r="H11" i="7"/>
  <c r="M24" i="5"/>
  <c r="L24" i="5"/>
  <c r="K24" i="5"/>
  <c r="Y23" i="5"/>
  <c r="X23" i="5"/>
  <c r="W23" i="5"/>
  <c r="Y22" i="5"/>
  <c r="X22" i="5"/>
  <c r="W22" i="5"/>
  <c r="Y21" i="5"/>
  <c r="X21" i="5"/>
  <c r="W21" i="5"/>
  <c r="Y20" i="5"/>
  <c r="X20" i="5"/>
  <c r="W20" i="5"/>
  <c r="Y19" i="5"/>
  <c r="X19" i="5"/>
  <c r="W19" i="5"/>
  <c r="Y18" i="5"/>
  <c r="X18" i="5"/>
  <c r="W18" i="5"/>
  <c r="Y17" i="5"/>
  <c r="X17" i="5"/>
  <c r="W17" i="5"/>
  <c r="Y16" i="5"/>
  <c r="X16" i="5"/>
  <c r="W16" i="5"/>
  <c r="Y15" i="5"/>
  <c r="X15" i="5"/>
  <c r="W15" i="5"/>
  <c r="Y14" i="5"/>
  <c r="X14" i="5"/>
  <c r="W14" i="5"/>
  <c r="Y13" i="5"/>
  <c r="X13" i="5"/>
  <c r="W13" i="5"/>
  <c r="Y12" i="5"/>
  <c r="X12" i="5"/>
  <c r="W12" i="5"/>
  <c r="Y11" i="5"/>
  <c r="X11" i="5"/>
  <c r="W11" i="5"/>
  <c r="Y10" i="5"/>
  <c r="X10" i="5"/>
  <c r="W10" i="5"/>
  <c r="Y9" i="5"/>
  <c r="X9" i="5"/>
  <c r="W9" i="5"/>
  <c r="Y8" i="5"/>
  <c r="X8" i="5"/>
  <c r="W8" i="5"/>
  <c r="Y7" i="5"/>
  <c r="X7" i="5"/>
  <c r="W7" i="5"/>
  <c r="Y6" i="5"/>
  <c r="X6" i="5"/>
  <c r="W6" i="5"/>
  <c r="Y5" i="5"/>
  <c r="X5" i="5"/>
  <c r="W5" i="5"/>
  <c r="Y4" i="5"/>
  <c r="Y24" i="5" s="1"/>
  <c r="X4" i="5"/>
  <c r="X24" i="5" s="1"/>
  <c r="W4" i="5"/>
  <c r="W24" i="5" s="1"/>
  <c r="V23" i="5"/>
  <c r="U23" i="5"/>
  <c r="T23" i="5"/>
  <c r="V22" i="5"/>
  <c r="U22" i="5"/>
  <c r="T22" i="5"/>
  <c r="V21" i="5"/>
  <c r="U21" i="5"/>
  <c r="T21" i="5"/>
  <c r="V20" i="5"/>
  <c r="U20" i="5"/>
  <c r="T20" i="5"/>
  <c r="V19" i="5"/>
  <c r="U19" i="5"/>
  <c r="T19" i="5"/>
  <c r="V18" i="5"/>
  <c r="U18" i="5"/>
  <c r="T18" i="5"/>
  <c r="V17" i="5"/>
  <c r="U17" i="5"/>
  <c r="T17" i="5"/>
  <c r="V16" i="5"/>
  <c r="U16" i="5"/>
  <c r="T16" i="5"/>
  <c r="V15" i="5"/>
  <c r="U15" i="5"/>
  <c r="T15" i="5"/>
  <c r="V14" i="5"/>
  <c r="U14" i="5"/>
  <c r="T14" i="5"/>
  <c r="V13" i="5"/>
  <c r="U13" i="5"/>
  <c r="T13" i="5"/>
  <c r="V12" i="5"/>
  <c r="U12" i="5"/>
  <c r="T12" i="5"/>
  <c r="V11" i="5"/>
  <c r="U11" i="5"/>
  <c r="T11" i="5"/>
  <c r="V10" i="5"/>
  <c r="U10" i="5"/>
  <c r="T10" i="5"/>
  <c r="V9" i="5"/>
  <c r="U9" i="5"/>
  <c r="T9" i="5"/>
  <c r="V8" i="5"/>
  <c r="U8" i="5"/>
  <c r="T8" i="5"/>
  <c r="V7" i="5"/>
  <c r="U7" i="5"/>
  <c r="T7" i="5"/>
  <c r="V6" i="5"/>
  <c r="U6" i="5"/>
  <c r="T6" i="5"/>
  <c r="V5" i="5"/>
  <c r="U5" i="5"/>
  <c r="T5" i="5"/>
  <c r="V4" i="5"/>
  <c r="V24" i="5" s="1"/>
  <c r="U4" i="5"/>
  <c r="U24" i="5" s="1"/>
  <c r="T4" i="5"/>
  <c r="T24" i="5" s="1"/>
  <c r="S23" i="5"/>
  <c r="R23" i="5"/>
  <c r="Q23" i="5"/>
  <c r="S22" i="5"/>
  <c r="R22" i="5"/>
  <c r="Q22" i="5"/>
  <c r="S21" i="5"/>
  <c r="R21" i="5"/>
  <c r="Q21" i="5"/>
  <c r="S20" i="5"/>
  <c r="R20" i="5"/>
  <c r="Q20" i="5"/>
  <c r="S19" i="5"/>
  <c r="R19" i="5"/>
  <c r="Q19" i="5"/>
  <c r="S18" i="5"/>
  <c r="R18" i="5"/>
  <c r="Q18" i="5"/>
  <c r="S17" i="5"/>
  <c r="R17" i="5"/>
  <c r="Q17" i="5"/>
  <c r="S16" i="5"/>
  <c r="R16" i="5"/>
  <c r="Q16" i="5"/>
  <c r="S15" i="5"/>
  <c r="R15" i="5"/>
  <c r="Q15" i="5"/>
  <c r="S14" i="5"/>
  <c r="R14" i="5"/>
  <c r="Q14" i="5"/>
  <c r="S13" i="5"/>
  <c r="R13" i="5"/>
  <c r="Q13" i="5"/>
  <c r="S12" i="5"/>
  <c r="R12" i="5"/>
  <c r="Q12" i="5"/>
  <c r="S11" i="5"/>
  <c r="R11" i="5"/>
  <c r="Q11" i="5"/>
  <c r="S10" i="5"/>
  <c r="R10" i="5"/>
  <c r="Q10" i="5"/>
  <c r="S9" i="5"/>
  <c r="R9" i="5"/>
  <c r="Q9" i="5"/>
  <c r="S8" i="5"/>
  <c r="R8" i="5"/>
  <c r="Q8" i="5"/>
  <c r="S7" i="5"/>
  <c r="R7" i="5"/>
  <c r="Q7" i="5"/>
  <c r="S6" i="5"/>
  <c r="R6" i="5"/>
  <c r="Q6" i="5"/>
  <c r="S5" i="5"/>
  <c r="R5" i="5"/>
  <c r="Q5" i="5"/>
  <c r="S4" i="5"/>
  <c r="S24" i="5" s="1"/>
  <c r="R4" i="5"/>
  <c r="R24" i="5" s="1"/>
  <c r="Q4" i="5"/>
  <c r="Q24" i="5" s="1"/>
  <c r="P23" i="5"/>
  <c r="O23" i="5"/>
  <c r="N23" i="5"/>
  <c r="P22" i="5"/>
  <c r="O22" i="5"/>
  <c r="N22" i="5"/>
  <c r="P21" i="5"/>
  <c r="O21" i="5"/>
  <c r="N21" i="5"/>
  <c r="P20" i="5"/>
  <c r="O20" i="5"/>
  <c r="N20" i="5"/>
  <c r="P19" i="5"/>
  <c r="O19" i="5"/>
  <c r="N19" i="5"/>
  <c r="P18" i="5"/>
  <c r="O18" i="5"/>
  <c r="N18" i="5"/>
  <c r="P17" i="5"/>
  <c r="O17" i="5"/>
  <c r="N17" i="5"/>
  <c r="P16" i="5"/>
  <c r="O16" i="5"/>
  <c r="N16" i="5"/>
  <c r="P15" i="5"/>
  <c r="O15" i="5"/>
  <c r="N15" i="5"/>
  <c r="P14" i="5"/>
  <c r="O14" i="5"/>
  <c r="N14" i="5"/>
  <c r="P13" i="5"/>
  <c r="O13" i="5"/>
  <c r="N13" i="5"/>
  <c r="P12" i="5"/>
  <c r="O12" i="5"/>
  <c r="N12" i="5"/>
  <c r="P11" i="5"/>
  <c r="O11" i="5"/>
  <c r="N11" i="5"/>
  <c r="P10" i="5"/>
  <c r="O10" i="5"/>
  <c r="N10" i="5"/>
  <c r="P9" i="5"/>
  <c r="O9" i="5"/>
  <c r="N9" i="5"/>
  <c r="P8" i="5"/>
  <c r="O8" i="5"/>
  <c r="N8" i="5"/>
  <c r="P7" i="5"/>
  <c r="O7" i="5"/>
  <c r="N7" i="5"/>
  <c r="P6" i="5"/>
  <c r="O6" i="5"/>
  <c r="N6" i="5"/>
  <c r="P5" i="5"/>
  <c r="O5" i="5"/>
  <c r="N5" i="5"/>
  <c r="P4" i="5"/>
  <c r="O4" i="5"/>
  <c r="N4" i="5"/>
  <c r="P3" i="5"/>
  <c r="N3" i="5"/>
  <c r="O3" i="5"/>
</calcChain>
</file>

<file path=xl/sharedStrings.xml><?xml version="1.0" encoding="utf-8"?>
<sst xmlns="http://schemas.openxmlformats.org/spreadsheetml/2006/main" count="1068" uniqueCount="114">
  <si>
    <t>Наименование</t>
  </si>
  <si>
    <t>ГП</t>
  </si>
  <si>
    <t>ПП</t>
  </si>
  <si>
    <t>ОМ</t>
  </si>
  <si>
    <t>Деп</t>
  </si>
  <si>
    <t>Мин</t>
  </si>
  <si>
    <t>Рз</t>
  </si>
  <si>
    <t>ПР</t>
  </si>
  <si>
    <t>ЦСР</t>
  </si>
  <si>
    <t>ВР</t>
  </si>
  <si>
    <t>2013 год</t>
  </si>
  <si>
    <t>2014 год</t>
  </si>
  <si>
    <t>2015 год</t>
  </si>
  <si>
    <t>В с е г о</t>
  </si>
  <si>
    <t>Непрограммные расходы федеральных органов исполнительной власти</t>
  </si>
  <si>
    <t>101</t>
  </si>
  <si>
    <t>99</t>
  </si>
  <si>
    <t>Департамент государственного долга и государственных финансовых активов</t>
  </si>
  <si>
    <t>04</t>
  </si>
  <si>
    <t>Министерство финансов Российской Федерации</t>
  </si>
  <si>
    <t>092</t>
  </si>
  <si>
    <t>Общегосударственные вопросы</t>
  </si>
  <si>
    <t>01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</si>
  <si>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</si>
  <si>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</si>
  <si>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</si>
  <si>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0920000</t>
  </si>
  <si>
    <t>Выполнение других обязательств государства</t>
  </si>
  <si>
    <t>0920300</t>
  </si>
  <si>
    <t>Прочие выплаты по обязательствам государства</t>
  </si>
  <si>
    <t>0920305</t>
  </si>
  <si>
    <t xml:space="preserve">Иные выплаты населению </t>
  </si>
  <si>
    <t>360</t>
  </si>
  <si>
    <t>Административный департамент</t>
  </si>
  <si>
    <t>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</si>
  <si>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</si>
  <si>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</si>
  <si>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Бюджетные инвестиции в объекты капитального строительства, не включенные в целевые программы</t>
  </si>
  <si>
    <t>1020000</t>
  </si>
  <si>
    <t>Строительство объектов общегражданского назначения</t>
  </si>
  <si>
    <t>1020200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</si>
  <si>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</si>
  <si>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1020201</t>
  </si>
  <si>
    <t xml:space="preserve">Бюджетные инвестиции в объекты государственной собственности казенным учреждениям вне рамок государственного оборонного заказа </t>
  </si>
  <si>
    <t>411</t>
  </si>
  <si>
    <t>Образование</t>
  </si>
  <si>
    <t>07</t>
  </si>
  <si>
    <t>Высшее и послевузовское профессиональное образование</t>
  </si>
  <si>
    <t>Департамент бюджетной политики в отраслях социальной сферы и науки</t>
  </si>
  <si>
    <t>12</t>
  </si>
  <si>
    <t>Прикладные научные исследования в области общегосударственных вопросов</t>
  </si>
  <si>
    <t>Руководство и управление в сфере установленных функций</t>
  </si>
  <si>
    <t>0010000</t>
  </si>
  <si>
    <t>Центральный аппарат</t>
  </si>
  <si>
    <t>0010400</t>
  </si>
  <si>
    <t xml:space="preserve">Научно-исследовательские и опытно-конструкторские работы </t>
  </si>
  <si>
    <t>241</t>
  </si>
  <si>
    <t>Департамент бюджетной политики в сфере государственного управления, судебной системы, государственной гражданской службы</t>
  </si>
  <si>
    <t>14</t>
  </si>
  <si>
    <t xml:space="preserve">Фонд оплаты труда и страховые взносы </t>
  </si>
  <si>
    <t>121</t>
  </si>
  <si>
    <t xml:space="preserve">Иные выплаты персоналу, за исключением фонда оплаты труда </t>
  </si>
  <si>
    <t>122</t>
  </si>
  <si>
    <t xml:space="preserve">Закупка товаров, работ, услуг в сфере информационно-коммуникационных технологий </t>
  </si>
  <si>
    <t>242</t>
  </si>
  <si>
    <t xml:space="preserve">Закупка товаров, работ, услуг в целях капитального ремонта государственного имущества </t>
  </si>
  <si>
    <t>243</t>
  </si>
  <si>
    <t xml:space="preserve">Прочая закупка товаров, работ и услуг для государственных нужд </t>
  </si>
  <si>
    <t>244</t>
  </si>
  <si>
    <t xml:space="preserve">Уплата налога на имущество организаций и земельного налога </t>
  </si>
  <si>
    <t>851</t>
  </si>
  <si>
    <t xml:space="preserve">Уплата прочих налогов, сборов и иных платежей </t>
  </si>
  <si>
    <t>852</t>
  </si>
  <si>
    <t>Выплаты независимым экспертам</t>
  </si>
  <si>
    <t>0010800</t>
  </si>
  <si>
    <t>Учреждения по обеспечению хозяйственного обслуживания</t>
  </si>
  <si>
    <t>0930000</t>
  </si>
  <si>
    <t>Обеспечение деятельности (оказание услуг) подведомственных учреждений</t>
  </si>
  <si>
    <t>0939900</t>
  </si>
  <si>
    <t>111</t>
  </si>
  <si>
    <t>112</t>
  </si>
  <si>
    <t>Социальная помощь</t>
  </si>
  <si>
    <t>5050000</t>
  </si>
  <si>
    <t>Закон Российской Федерации от 19 февраля 1993 года № 4520-I "О государственных гарантиях и компенсациях для лиц, работающих и проживающих в районах Крайнего Севера и приравненных к ним местностях"</t>
  </si>
  <si>
    <t>5051000</t>
  </si>
  <si>
    <t xml:space="preserve"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федерального бюджета, расположенных в районах Крайнего Севера и приравненных к ним местностях </t>
  </si>
  <si>
    <t>5051002</t>
  </si>
  <si>
    <t>Распределение бюджетных ассигнований федерального бюджета 2013-2015 годов</t>
  </si>
  <si>
    <t>Таблица 11</t>
  </si>
  <si>
    <t>ГРБС</t>
  </si>
  <si>
    <t>Пр</t>
  </si>
  <si>
    <t>Управление государственными финансами и государственным долгом</t>
  </si>
  <si>
    <t>Развитие финансовых и страховых рынков, создание международного финансового центра</t>
  </si>
  <si>
    <t>Создание условий для эффективного и ответственного управления региональными и муниципальными финансами, повышение устойчивости бюджетов субъектов Российской Федерации</t>
  </si>
  <si>
    <t>Государственные программы</t>
  </si>
  <si>
    <t>Аналитическое распределение средств</t>
  </si>
  <si>
    <t>,</t>
  </si>
  <si>
    <t>не включенных в состав государственных программ,</t>
  </si>
  <si>
    <t>по государственным программам Российской Федерации (тыс. руб.)</t>
  </si>
  <si>
    <t>Статус</t>
  </si>
  <si>
    <t>Наименование
государственных программ</t>
  </si>
  <si>
    <t>Код бюджетной классификации</t>
  </si>
  <si>
    <t>Годы</t>
  </si>
  <si>
    <t>Х</t>
  </si>
  <si>
    <t>Государственная программа 1</t>
  </si>
  <si>
    <t>Государственная программа 2</t>
  </si>
  <si>
    <t>Минфина России</t>
  </si>
  <si>
    <t>X</t>
  </si>
  <si>
    <t>пропорция</t>
  </si>
  <si>
    <t>038</t>
  </si>
  <si>
    <t>039</t>
  </si>
  <si>
    <t>042</t>
  </si>
  <si>
    <t>Итого</t>
  </si>
  <si>
    <t>Государственная программа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</si>
</sst>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3" xfId="0" applyBorder="1"/>
    <xf numFmtId="0" fontId="2" fillId="0" borderId="3" xfId="0" applyFont="1" applyBorder="1"/>
    <xf numFmtId="0" fontId="3" fillId="0" borderId="0" xfId="0" applyFont="1" applyAlignment="1">
      <alignment horizontal="center" wrapText="1"/>
    </xf>
    <xf numFmtId="0" fontId="4" fillId="0" borderId="0" xfId="0" applyFont="1"/>
    <xf numFmtId="49" fontId="3" fillId="0" borderId="7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0" fontId="4" fillId="0" borderId="6" xfId="0" applyFont="1" applyBorder="1" applyAlignment="1">
      <alignment horizontal="left" wrapText="1"/>
    </xf>
    <xf numFmtId="49" fontId="4" fillId="0" borderId="6" xfId="0" applyNumberFormat="1" applyFont="1" applyBorder="1" applyAlignment="1">
      <alignment horizontal="right"/>
    </xf>
    <xf numFmtId="49" fontId="4" fillId="0" borderId="9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49" fontId="4" fillId="0" borderId="11" xfId="0" applyNumberFormat="1" applyFon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wrapText="1"/>
    </xf>
    <xf numFmtId="49" fontId="0" fillId="0" borderId="2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1" fillId="0" borderId="3" xfId="0" applyFont="1" applyBorder="1"/>
    <xf numFmtId="0" fontId="3" fillId="0" borderId="5" xfId="0" applyFont="1" applyFill="1" applyBorder="1" applyAlignment="1">
      <alignment horizontal="left" wrapText="1"/>
    </xf>
    <xf numFmtId="0" fontId="5" fillId="0" borderId="3" xfId="0" applyFont="1" applyBorder="1"/>
    <xf numFmtId="164" fontId="4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workbookViewId="0">
      <selection activeCell="D15" sqref="D15"/>
    </sheetView>
  </sheetViews>
  <sheetFormatPr defaultRowHeight="12.75" x14ac:dyDescent="0.2"/>
  <cols>
    <col min="1" max="1" width="27.5703125" style="19" customWidth="1"/>
    <col min="2" max="2" width="25.42578125" style="19" customWidth="1"/>
    <col min="3" max="3" width="8.42578125" style="19" customWidth="1"/>
    <col min="4" max="5" width="7.28515625" style="19" customWidth="1"/>
    <col min="6" max="6" width="8.140625" style="19" customWidth="1"/>
    <col min="7" max="7" width="6.85546875" style="19" customWidth="1"/>
    <col min="8" max="8" width="10.28515625" style="19" customWidth="1"/>
    <col min="9" max="256" width="9.140625" style="19"/>
    <col min="257" max="257" width="27.5703125" style="19" customWidth="1"/>
    <col min="258" max="258" width="25.42578125" style="19" customWidth="1"/>
    <col min="259" max="259" width="19.28515625" style="19" customWidth="1"/>
    <col min="260" max="260" width="8.42578125" style="19" customWidth="1"/>
    <col min="261" max="261" width="7.28515625" style="19" customWidth="1"/>
    <col min="262" max="262" width="8.140625" style="19" customWidth="1"/>
    <col min="263" max="263" width="6.85546875" style="19" customWidth="1"/>
    <col min="264" max="264" width="10.28515625" style="19" customWidth="1"/>
    <col min="265" max="512" width="9.140625" style="19"/>
    <col min="513" max="513" width="27.5703125" style="19" customWidth="1"/>
    <col min="514" max="514" width="25.42578125" style="19" customWidth="1"/>
    <col min="515" max="515" width="19.28515625" style="19" customWidth="1"/>
    <col min="516" max="516" width="8.42578125" style="19" customWidth="1"/>
    <col min="517" max="517" width="7.28515625" style="19" customWidth="1"/>
    <col min="518" max="518" width="8.140625" style="19" customWidth="1"/>
    <col min="519" max="519" width="6.85546875" style="19" customWidth="1"/>
    <col min="520" max="520" width="10.28515625" style="19" customWidth="1"/>
    <col min="521" max="768" width="9.140625" style="19"/>
    <col min="769" max="769" width="27.5703125" style="19" customWidth="1"/>
    <col min="770" max="770" width="25.42578125" style="19" customWidth="1"/>
    <col min="771" max="771" width="19.28515625" style="19" customWidth="1"/>
    <col min="772" max="772" width="8.42578125" style="19" customWidth="1"/>
    <col min="773" max="773" width="7.28515625" style="19" customWidth="1"/>
    <col min="774" max="774" width="8.140625" style="19" customWidth="1"/>
    <col min="775" max="775" width="6.85546875" style="19" customWidth="1"/>
    <col min="776" max="776" width="10.28515625" style="19" customWidth="1"/>
    <col min="777" max="1024" width="9.140625" style="19"/>
    <col min="1025" max="1025" width="27.5703125" style="19" customWidth="1"/>
    <col min="1026" max="1026" width="25.42578125" style="19" customWidth="1"/>
    <col min="1027" max="1027" width="19.28515625" style="19" customWidth="1"/>
    <col min="1028" max="1028" width="8.42578125" style="19" customWidth="1"/>
    <col min="1029" max="1029" width="7.28515625" style="19" customWidth="1"/>
    <col min="1030" max="1030" width="8.140625" style="19" customWidth="1"/>
    <col min="1031" max="1031" width="6.85546875" style="19" customWidth="1"/>
    <col min="1032" max="1032" width="10.28515625" style="19" customWidth="1"/>
    <col min="1033" max="1280" width="9.140625" style="19"/>
    <col min="1281" max="1281" width="27.5703125" style="19" customWidth="1"/>
    <col min="1282" max="1282" width="25.42578125" style="19" customWidth="1"/>
    <col min="1283" max="1283" width="19.28515625" style="19" customWidth="1"/>
    <col min="1284" max="1284" width="8.42578125" style="19" customWidth="1"/>
    <col min="1285" max="1285" width="7.28515625" style="19" customWidth="1"/>
    <col min="1286" max="1286" width="8.140625" style="19" customWidth="1"/>
    <col min="1287" max="1287" width="6.85546875" style="19" customWidth="1"/>
    <col min="1288" max="1288" width="10.28515625" style="19" customWidth="1"/>
    <col min="1289" max="1536" width="9.140625" style="19"/>
    <col min="1537" max="1537" width="27.5703125" style="19" customWidth="1"/>
    <col min="1538" max="1538" width="25.42578125" style="19" customWidth="1"/>
    <col min="1539" max="1539" width="19.28515625" style="19" customWidth="1"/>
    <col min="1540" max="1540" width="8.42578125" style="19" customWidth="1"/>
    <col min="1541" max="1541" width="7.28515625" style="19" customWidth="1"/>
    <col min="1542" max="1542" width="8.140625" style="19" customWidth="1"/>
    <col min="1543" max="1543" width="6.85546875" style="19" customWidth="1"/>
    <col min="1544" max="1544" width="10.28515625" style="19" customWidth="1"/>
    <col min="1545" max="1792" width="9.140625" style="19"/>
    <col min="1793" max="1793" width="27.5703125" style="19" customWidth="1"/>
    <col min="1794" max="1794" width="25.42578125" style="19" customWidth="1"/>
    <col min="1795" max="1795" width="19.28515625" style="19" customWidth="1"/>
    <col min="1796" max="1796" width="8.42578125" style="19" customWidth="1"/>
    <col min="1797" max="1797" width="7.28515625" style="19" customWidth="1"/>
    <col min="1798" max="1798" width="8.140625" style="19" customWidth="1"/>
    <col min="1799" max="1799" width="6.85546875" style="19" customWidth="1"/>
    <col min="1800" max="1800" width="10.28515625" style="19" customWidth="1"/>
    <col min="1801" max="2048" width="9.140625" style="19"/>
    <col min="2049" max="2049" width="27.5703125" style="19" customWidth="1"/>
    <col min="2050" max="2050" width="25.42578125" style="19" customWidth="1"/>
    <col min="2051" max="2051" width="19.28515625" style="19" customWidth="1"/>
    <col min="2052" max="2052" width="8.42578125" style="19" customWidth="1"/>
    <col min="2053" max="2053" width="7.28515625" style="19" customWidth="1"/>
    <col min="2054" max="2054" width="8.140625" style="19" customWidth="1"/>
    <col min="2055" max="2055" width="6.85546875" style="19" customWidth="1"/>
    <col min="2056" max="2056" width="10.28515625" style="19" customWidth="1"/>
    <col min="2057" max="2304" width="9.140625" style="19"/>
    <col min="2305" max="2305" width="27.5703125" style="19" customWidth="1"/>
    <col min="2306" max="2306" width="25.42578125" style="19" customWidth="1"/>
    <col min="2307" max="2307" width="19.28515625" style="19" customWidth="1"/>
    <col min="2308" max="2308" width="8.42578125" style="19" customWidth="1"/>
    <col min="2309" max="2309" width="7.28515625" style="19" customWidth="1"/>
    <col min="2310" max="2310" width="8.140625" style="19" customWidth="1"/>
    <col min="2311" max="2311" width="6.85546875" style="19" customWidth="1"/>
    <col min="2312" max="2312" width="10.28515625" style="19" customWidth="1"/>
    <col min="2313" max="2560" width="9.140625" style="19"/>
    <col min="2561" max="2561" width="27.5703125" style="19" customWidth="1"/>
    <col min="2562" max="2562" width="25.42578125" style="19" customWidth="1"/>
    <col min="2563" max="2563" width="19.28515625" style="19" customWidth="1"/>
    <col min="2564" max="2564" width="8.42578125" style="19" customWidth="1"/>
    <col min="2565" max="2565" width="7.28515625" style="19" customWidth="1"/>
    <col min="2566" max="2566" width="8.140625" style="19" customWidth="1"/>
    <col min="2567" max="2567" width="6.85546875" style="19" customWidth="1"/>
    <col min="2568" max="2568" width="10.28515625" style="19" customWidth="1"/>
    <col min="2569" max="2816" width="9.140625" style="19"/>
    <col min="2817" max="2817" width="27.5703125" style="19" customWidth="1"/>
    <col min="2818" max="2818" width="25.42578125" style="19" customWidth="1"/>
    <col min="2819" max="2819" width="19.28515625" style="19" customWidth="1"/>
    <col min="2820" max="2820" width="8.42578125" style="19" customWidth="1"/>
    <col min="2821" max="2821" width="7.28515625" style="19" customWidth="1"/>
    <col min="2822" max="2822" width="8.140625" style="19" customWidth="1"/>
    <col min="2823" max="2823" width="6.85546875" style="19" customWidth="1"/>
    <col min="2824" max="2824" width="10.28515625" style="19" customWidth="1"/>
    <col min="2825" max="3072" width="9.140625" style="19"/>
    <col min="3073" max="3073" width="27.5703125" style="19" customWidth="1"/>
    <col min="3074" max="3074" width="25.42578125" style="19" customWidth="1"/>
    <col min="3075" max="3075" width="19.28515625" style="19" customWidth="1"/>
    <col min="3076" max="3076" width="8.42578125" style="19" customWidth="1"/>
    <col min="3077" max="3077" width="7.28515625" style="19" customWidth="1"/>
    <col min="3078" max="3078" width="8.140625" style="19" customWidth="1"/>
    <col min="3079" max="3079" width="6.85546875" style="19" customWidth="1"/>
    <col min="3080" max="3080" width="10.28515625" style="19" customWidth="1"/>
    <col min="3081" max="3328" width="9.140625" style="19"/>
    <col min="3329" max="3329" width="27.5703125" style="19" customWidth="1"/>
    <col min="3330" max="3330" width="25.42578125" style="19" customWidth="1"/>
    <col min="3331" max="3331" width="19.28515625" style="19" customWidth="1"/>
    <col min="3332" max="3332" width="8.42578125" style="19" customWidth="1"/>
    <col min="3333" max="3333" width="7.28515625" style="19" customWidth="1"/>
    <col min="3334" max="3334" width="8.140625" style="19" customWidth="1"/>
    <col min="3335" max="3335" width="6.85546875" style="19" customWidth="1"/>
    <col min="3336" max="3336" width="10.28515625" style="19" customWidth="1"/>
    <col min="3337" max="3584" width="9.140625" style="19"/>
    <col min="3585" max="3585" width="27.5703125" style="19" customWidth="1"/>
    <col min="3586" max="3586" width="25.42578125" style="19" customWidth="1"/>
    <col min="3587" max="3587" width="19.28515625" style="19" customWidth="1"/>
    <col min="3588" max="3588" width="8.42578125" style="19" customWidth="1"/>
    <col min="3589" max="3589" width="7.28515625" style="19" customWidth="1"/>
    <col min="3590" max="3590" width="8.140625" style="19" customWidth="1"/>
    <col min="3591" max="3591" width="6.85546875" style="19" customWidth="1"/>
    <col min="3592" max="3592" width="10.28515625" style="19" customWidth="1"/>
    <col min="3593" max="3840" width="9.140625" style="19"/>
    <col min="3841" max="3841" width="27.5703125" style="19" customWidth="1"/>
    <col min="3842" max="3842" width="25.42578125" style="19" customWidth="1"/>
    <col min="3843" max="3843" width="19.28515625" style="19" customWidth="1"/>
    <col min="3844" max="3844" width="8.42578125" style="19" customWidth="1"/>
    <col min="3845" max="3845" width="7.28515625" style="19" customWidth="1"/>
    <col min="3846" max="3846" width="8.140625" style="19" customWidth="1"/>
    <col min="3847" max="3847" width="6.85546875" style="19" customWidth="1"/>
    <col min="3848" max="3848" width="10.28515625" style="19" customWidth="1"/>
    <col min="3849" max="4096" width="9.140625" style="19"/>
    <col min="4097" max="4097" width="27.5703125" style="19" customWidth="1"/>
    <col min="4098" max="4098" width="25.42578125" style="19" customWidth="1"/>
    <col min="4099" max="4099" width="19.28515625" style="19" customWidth="1"/>
    <col min="4100" max="4100" width="8.42578125" style="19" customWidth="1"/>
    <col min="4101" max="4101" width="7.28515625" style="19" customWidth="1"/>
    <col min="4102" max="4102" width="8.140625" style="19" customWidth="1"/>
    <col min="4103" max="4103" width="6.85546875" style="19" customWidth="1"/>
    <col min="4104" max="4104" width="10.28515625" style="19" customWidth="1"/>
    <col min="4105" max="4352" width="9.140625" style="19"/>
    <col min="4353" max="4353" width="27.5703125" style="19" customWidth="1"/>
    <col min="4354" max="4354" width="25.42578125" style="19" customWidth="1"/>
    <col min="4355" max="4355" width="19.28515625" style="19" customWidth="1"/>
    <col min="4356" max="4356" width="8.42578125" style="19" customWidth="1"/>
    <col min="4357" max="4357" width="7.28515625" style="19" customWidth="1"/>
    <col min="4358" max="4358" width="8.140625" style="19" customWidth="1"/>
    <col min="4359" max="4359" width="6.85546875" style="19" customWidth="1"/>
    <col min="4360" max="4360" width="10.28515625" style="19" customWidth="1"/>
    <col min="4361" max="4608" width="9.140625" style="19"/>
    <col min="4609" max="4609" width="27.5703125" style="19" customWidth="1"/>
    <col min="4610" max="4610" width="25.42578125" style="19" customWidth="1"/>
    <col min="4611" max="4611" width="19.28515625" style="19" customWidth="1"/>
    <col min="4612" max="4612" width="8.42578125" style="19" customWidth="1"/>
    <col min="4613" max="4613" width="7.28515625" style="19" customWidth="1"/>
    <col min="4614" max="4614" width="8.140625" style="19" customWidth="1"/>
    <col min="4615" max="4615" width="6.85546875" style="19" customWidth="1"/>
    <col min="4616" max="4616" width="10.28515625" style="19" customWidth="1"/>
    <col min="4617" max="4864" width="9.140625" style="19"/>
    <col min="4865" max="4865" width="27.5703125" style="19" customWidth="1"/>
    <col min="4866" max="4866" width="25.42578125" style="19" customWidth="1"/>
    <col min="4867" max="4867" width="19.28515625" style="19" customWidth="1"/>
    <col min="4868" max="4868" width="8.42578125" style="19" customWidth="1"/>
    <col min="4869" max="4869" width="7.28515625" style="19" customWidth="1"/>
    <col min="4870" max="4870" width="8.140625" style="19" customWidth="1"/>
    <col min="4871" max="4871" width="6.85546875" style="19" customWidth="1"/>
    <col min="4872" max="4872" width="10.28515625" style="19" customWidth="1"/>
    <col min="4873" max="5120" width="9.140625" style="19"/>
    <col min="5121" max="5121" width="27.5703125" style="19" customWidth="1"/>
    <col min="5122" max="5122" width="25.42578125" style="19" customWidth="1"/>
    <col min="5123" max="5123" width="19.28515625" style="19" customWidth="1"/>
    <col min="5124" max="5124" width="8.42578125" style="19" customWidth="1"/>
    <col min="5125" max="5125" width="7.28515625" style="19" customWidth="1"/>
    <col min="5126" max="5126" width="8.140625" style="19" customWidth="1"/>
    <col min="5127" max="5127" width="6.85546875" style="19" customWidth="1"/>
    <col min="5128" max="5128" width="10.28515625" style="19" customWidth="1"/>
    <col min="5129" max="5376" width="9.140625" style="19"/>
    <col min="5377" max="5377" width="27.5703125" style="19" customWidth="1"/>
    <col min="5378" max="5378" width="25.42578125" style="19" customWidth="1"/>
    <col min="5379" max="5379" width="19.28515625" style="19" customWidth="1"/>
    <col min="5380" max="5380" width="8.42578125" style="19" customWidth="1"/>
    <col min="5381" max="5381" width="7.28515625" style="19" customWidth="1"/>
    <col min="5382" max="5382" width="8.140625" style="19" customWidth="1"/>
    <col min="5383" max="5383" width="6.85546875" style="19" customWidth="1"/>
    <col min="5384" max="5384" width="10.28515625" style="19" customWidth="1"/>
    <col min="5385" max="5632" width="9.140625" style="19"/>
    <col min="5633" max="5633" width="27.5703125" style="19" customWidth="1"/>
    <col min="5634" max="5634" width="25.42578125" style="19" customWidth="1"/>
    <col min="5635" max="5635" width="19.28515625" style="19" customWidth="1"/>
    <col min="5636" max="5636" width="8.42578125" style="19" customWidth="1"/>
    <col min="5637" max="5637" width="7.28515625" style="19" customWidth="1"/>
    <col min="5638" max="5638" width="8.140625" style="19" customWidth="1"/>
    <col min="5639" max="5639" width="6.85546875" style="19" customWidth="1"/>
    <col min="5640" max="5640" width="10.28515625" style="19" customWidth="1"/>
    <col min="5641" max="5888" width="9.140625" style="19"/>
    <col min="5889" max="5889" width="27.5703125" style="19" customWidth="1"/>
    <col min="5890" max="5890" width="25.42578125" style="19" customWidth="1"/>
    <col min="5891" max="5891" width="19.28515625" style="19" customWidth="1"/>
    <col min="5892" max="5892" width="8.42578125" style="19" customWidth="1"/>
    <col min="5893" max="5893" width="7.28515625" style="19" customWidth="1"/>
    <col min="5894" max="5894" width="8.140625" style="19" customWidth="1"/>
    <col min="5895" max="5895" width="6.85546875" style="19" customWidth="1"/>
    <col min="5896" max="5896" width="10.28515625" style="19" customWidth="1"/>
    <col min="5897" max="6144" width="9.140625" style="19"/>
    <col min="6145" max="6145" width="27.5703125" style="19" customWidth="1"/>
    <col min="6146" max="6146" width="25.42578125" style="19" customWidth="1"/>
    <col min="6147" max="6147" width="19.28515625" style="19" customWidth="1"/>
    <col min="6148" max="6148" width="8.42578125" style="19" customWidth="1"/>
    <col min="6149" max="6149" width="7.28515625" style="19" customWidth="1"/>
    <col min="6150" max="6150" width="8.140625" style="19" customWidth="1"/>
    <col min="6151" max="6151" width="6.85546875" style="19" customWidth="1"/>
    <col min="6152" max="6152" width="10.28515625" style="19" customWidth="1"/>
    <col min="6153" max="6400" width="9.140625" style="19"/>
    <col min="6401" max="6401" width="27.5703125" style="19" customWidth="1"/>
    <col min="6402" max="6402" width="25.42578125" style="19" customWidth="1"/>
    <col min="6403" max="6403" width="19.28515625" style="19" customWidth="1"/>
    <col min="6404" max="6404" width="8.42578125" style="19" customWidth="1"/>
    <col min="6405" max="6405" width="7.28515625" style="19" customWidth="1"/>
    <col min="6406" max="6406" width="8.140625" style="19" customWidth="1"/>
    <col min="6407" max="6407" width="6.85546875" style="19" customWidth="1"/>
    <col min="6408" max="6408" width="10.28515625" style="19" customWidth="1"/>
    <col min="6409" max="6656" width="9.140625" style="19"/>
    <col min="6657" max="6657" width="27.5703125" style="19" customWidth="1"/>
    <col min="6658" max="6658" width="25.42578125" style="19" customWidth="1"/>
    <col min="6659" max="6659" width="19.28515625" style="19" customWidth="1"/>
    <col min="6660" max="6660" width="8.42578125" style="19" customWidth="1"/>
    <col min="6661" max="6661" width="7.28515625" style="19" customWidth="1"/>
    <col min="6662" max="6662" width="8.140625" style="19" customWidth="1"/>
    <col min="6663" max="6663" width="6.85546875" style="19" customWidth="1"/>
    <col min="6664" max="6664" width="10.28515625" style="19" customWidth="1"/>
    <col min="6665" max="6912" width="9.140625" style="19"/>
    <col min="6913" max="6913" width="27.5703125" style="19" customWidth="1"/>
    <col min="6914" max="6914" width="25.42578125" style="19" customWidth="1"/>
    <col min="6915" max="6915" width="19.28515625" style="19" customWidth="1"/>
    <col min="6916" max="6916" width="8.42578125" style="19" customWidth="1"/>
    <col min="6917" max="6917" width="7.28515625" style="19" customWidth="1"/>
    <col min="6918" max="6918" width="8.140625" style="19" customWidth="1"/>
    <col min="6919" max="6919" width="6.85546875" style="19" customWidth="1"/>
    <col min="6920" max="6920" width="10.28515625" style="19" customWidth="1"/>
    <col min="6921" max="7168" width="9.140625" style="19"/>
    <col min="7169" max="7169" width="27.5703125" style="19" customWidth="1"/>
    <col min="7170" max="7170" width="25.42578125" style="19" customWidth="1"/>
    <col min="7171" max="7171" width="19.28515625" style="19" customWidth="1"/>
    <col min="7172" max="7172" width="8.42578125" style="19" customWidth="1"/>
    <col min="7173" max="7173" width="7.28515625" style="19" customWidth="1"/>
    <col min="7174" max="7174" width="8.140625" style="19" customWidth="1"/>
    <col min="7175" max="7175" width="6.85546875" style="19" customWidth="1"/>
    <col min="7176" max="7176" width="10.28515625" style="19" customWidth="1"/>
    <col min="7177" max="7424" width="9.140625" style="19"/>
    <col min="7425" max="7425" width="27.5703125" style="19" customWidth="1"/>
    <col min="7426" max="7426" width="25.42578125" style="19" customWidth="1"/>
    <col min="7427" max="7427" width="19.28515625" style="19" customWidth="1"/>
    <col min="7428" max="7428" width="8.42578125" style="19" customWidth="1"/>
    <col min="7429" max="7429" width="7.28515625" style="19" customWidth="1"/>
    <col min="7430" max="7430" width="8.140625" style="19" customWidth="1"/>
    <col min="7431" max="7431" width="6.85546875" style="19" customWidth="1"/>
    <col min="7432" max="7432" width="10.28515625" style="19" customWidth="1"/>
    <col min="7433" max="7680" width="9.140625" style="19"/>
    <col min="7681" max="7681" width="27.5703125" style="19" customWidth="1"/>
    <col min="7682" max="7682" width="25.42578125" style="19" customWidth="1"/>
    <col min="7683" max="7683" width="19.28515625" style="19" customWidth="1"/>
    <col min="7684" max="7684" width="8.42578125" style="19" customWidth="1"/>
    <col min="7685" max="7685" width="7.28515625" style="19" customWidth="1"/>
    <col min="7686" max="7686" width="8.140625" style="19" customWidth="1"/>
    <col min="7687" max="7687" width="6.85546875" style="19" customWidth="1"/>
    <col min="7688" max="7688" width="10.28515625" style="19" customWidth="1"/>
    <col min="7689" max="7936" width="9.140625" style="19"/>
    <col min="7937" max="7937" width="27.5703125" style="19" customWidth="1"/>
    <col min="7938" max="7938" width="25.42578125" style="19" customWidth="1"/>
    <col min="7939" max="7939" width="19.28515625" style="19" customWidth="1"/>
    <col min="7940" max="7940" width="8.42578125" style="19" customWidth="1"/>
    <col min="7941" max="7941" width="7.28515625" style="19" customWidth="1"/>
    <col min="7942" max="7942" width="8.140625" style="19" customWidth="1"/>
    <col min="7943" max="7943" width="6.85546875" style="19" customWidth="1"/>
    <col min="7944" max="7944" width="10.28515625" style="19" customWidth="1"/>
    <col min="7945" max="8192" width="9.140625" style="19"/>
    <col min="8193" max="8193" width="27.5703125" style="19" customWidth="1"/>
    <col min="8194" max="8194" width="25.42578125" style="19" customWidth="1"/>
    <col min="8195" max="8195" width="19.28515625" style="19" customWidth="1"/>
    <col min="8196" max="8196" width="8.42578125" style="19" customWidth="1"/>
    <col min="8197" max="8197" width="7.28515625" style="19" customWidth="1"/>
    <col min="8198" max="8198" width="8.140625" style="19" customWidth="1"/>
    <col min="8199" max="8199" width="6.85546875" style="19" customWidth="1"/>
    <col min="8200" max="8200" width="10.28515625" style="19" customWidth="1"/>
    <col min="8201" max="8448" width="9.140625" style="19"/>
    <col min="8449" max="8449" width="27.5703125" style="19" customWidth="1"/>
    <col min="8450" max="8450" width="25.42578125" style="19" customWidth="1"/>
    <col min="8451" max="8451" width="19.28515625" style="19" customWidth="1"/>
    <col min="8452" max="8452" width="8.42578125" style="19" customWidth="1"/>
    <col min="8453" max="8453" width="7.28515625" style="19" customWidth="1"/>
    <col min="8454" max="8454" width="8.140625" style="19" customWidth="1"/>
    <col min="8455" max="8455" width="6.85546875" style="19" customWidth="1"/>
    <col min="8456" max="8456" width="10.28515625" style="19" customWidth="1"/>
    <col min="8457" max="8704" width="9.140625" style="19"/>
    <col min="8705" max="8705" width="27.5703125" style="19" customWidth="1"/>
    <col min="8706" max="8706" width="25.42578125" style="19" customWidth="1"/>
    <col min="8707" max="8707" width="19.28515625" style="19" customWidth="1"/>
    <col min="8708" max="8708" width="8.42578125" style="19" customWidth="1"/>
    <col min="8709" max="8709" width="7.28515625" style="19" customWidth="1"/>
    <col min="8710" max="8710" width="8.140625" style="19" customWidth="1"/>
    <col min="8711" max="8711" width="6.85546875" style="19" customWidth="1"/>
    <col min="8712" max="8712" width="10.28515625" style="19" customWidth="1"/>
    <col min="8713" max="8960" width="9.140625" style="19"/>
    <col min="8961" max="8961" width="27.5703125" style="19" customWidth="1"/>
    <col min="8962" max="8962" width="25.42578125" style="19" customWidth="1"/>
    <col min="8963" max="8963" width="19.28515625" style="19" customWidth="1"/>
    <col min="8964" max="8964" width="8.42578125" style="19" customWidth="1"/>
    <col min="8965" max="8965" width="7.28515625" style="19" customWidth="1"/>
    <col min="8966" max="8966" width="8.140625" style="19" customWidth="1"/>
    <col min="8967" max="8967" width="6.85546875" style="19" customWidth="1"/>
    <col min="8968" max="8968" width="10.28515625" style="19" customWidth="1"/>
    <col min="8969" max="9216" width="9.140625" style="19"/>
    <col min="9217" max="9217" width="27.5703125" style="19" customWidth="1"/>
    <col min="9218" max="9218" width="25.42578125" style="19" customWidth="1"/>
    <col min="9219" max="9219" width="19.28515625" style="19" customWidth="1"/>
    <col min="9220" max="9220" width="8.42578125" style="19" customWidth="1"/>
    <col min="9221" max="9221" width="7.28515625" style="19" customWidth="1"/>
    <col min="9222" max="9222" width="8.140625" style="19" customWidth="1"/>
    <col min="9223" max="9223" width="6.85546875" style="19" customWidth="1"/>
    <col min="9224" max="9224" width="10.28515625" style="19" customWidth="1"/>
    <col min="9225" max="9472" width="9.140625" style="19"/>
    <col min="9473" max="9473" width="27.5703125" style="19" customWidth="1"/>
    <col min="9474" max="9474" width="25.42578125" style="19" customWidth="1"/>
    <col min="9475" max="9475" width="19.28515625" style="19" customWidth="1"/>
    <col min="9476" max="9476" width="8.42578125" style="19" customWidth="1"/>
    <col min="9477" max="9477" width="7.28515625" style="19" customWidth="1"/>
    <col min="9478" max="9478" width="8.140625" style="19" customWidth="1"/>
    <col min="9479" max="9479" width="6.85546875" style="19" customWidth="1"/>
    <col min="9480" max="9480" width="10.28515625" style="19" customWidth="1"/>
    <col min="9481" max="9728" width="9.140625" style="19"/>
    <col min="9729" max="9729" width="27.5703125" style="19" customWidth="1"/>
    <col min="9730" max="9730" width="25.42578125" style="19" customWidth="1"/>
    <col min="9731" max="9731" width="19.28515625" style="19" customWidth="1"/>
    <col min="9732" max="9732" width="8.42578125" style="19" customWidth="1"/>
    <col min="9733" max="9733" width="7.28515625" style="19" customWidth="1"/>
    <col min="9734" max="9734" width="8.140625" style="19" customWidth="1"/>
    <col min="9735" max="9735" width="6.85546875" style="19" customWidth="1"/>
    <col min="9736" max="9736" width="10.28515625" style="19" customWidth="1"/>
    <col min="9737" max="9984" width="9.140625" style="19"/>
    <col min="9985" max="9985" width="27.5703125" style="19" customWidth="1"/>
    <col min="9986" max="9986" width="25.42578125" style="19" customWidth="1"/>
    <col min="9987" max="9987" width="19.28515625" style="19" customWidth="1"/>
    <col min="9988" max="9988" width="8.42578125" style="19" customWidth="1"/>
    <col min="9989" max="9989" width="7.28515625" style="19" customWidth="1"/>
    <col min="9990" max="9990" width="8.140625" style="19" customWidth="1"/>
    <col min="9991" max="9991" width="6.85546875" style="19" customWidth="1"/>
    <col min="9992" max="9992" width="10.28515625" style="19" customWidth="1"/>
    <col min="9993" max="10240" width="9.140625" style="19"/>
    <col min="10241" max="10241" width="27.5703125" style="19" customWidth="1"/>
    <col min="10242" max="10242" width="25.42578125" style="19" customWidth="1"/>
    <col min="10243" max="10243" width="19.28515625" style="19" customWidth="1"/>
    <col min="10244" max="10244" width="8.42578125" style="19" customWidth="1"/>
    <col min="10245" max="10245" width="7.28515625" style="19" customWidth="1"/>
    <col min="10246" max="10246" width="8.140625" style="19" customWidth="1"/>
    <col min="10247" max="10247" width="6.85546875" style="19" customWidth="1"/>
    <col min="10248" max="10248" width="10.28515625" style="19" customWidth="1"/>
    <col min="10249" max="10496" width="9.140625" style="19"/>
    <col min="10497" max="10497" width="27.5703125" style="19" customWidth="1"/>
    <col min="10498" max="10498" width="25.42578125" style="19" customWidth="1"/>
    <col min="10499" max="10499" width="19.28515625" style="19" customWidth="1"/>
    <col min="10500" max="10500" width="8.42578125" style="19" customWidth="1"/>
    <col min="10501" max="10501" width="7.28515625" style="19" customWidth="1"/>
    <col min="10502" max="10502" width="8.140625" style="19" customWidth="1"/>
    <col min="10503" max="10503" width="6.85546875" style="19" customWidth="1"/>
    <col min="10504" max="10504" width="10.28515625" style="19" customWidth="1"/>
    <col min="10505" max="10752" width="9.140625" style="19"/>
    <col min="10753" max="10753" width="27.5703125" style="19" customWidth="1"/>
    <col min="10754" max="10754" width="25.42578125" style="19" customWidth="1"/>
    <col min="10755" max="10755" width="19.28515625" style="19" customWidth="1"/>
    <col min="10756" max="10756" width="8.42578125" style="19" customWidth="1"/>
    <col min="10757" max="10757" width="7.28515625" style="19" customWidth="1"/>
    <col min="10758" max="10758" width="8.140625" style="19" customWidth="1"/>
    <col min="10759" max="10759" width="6.85546875" style="19" customWidth="1"/>
    <col min="10760" max="10760" width="10.28515625" style="19" customWidth="1"/>
    <col min="10761" max="11008" width="9.140625" style="19"/>
    <col min="11009" max="11009" width="27.5703125" style="19" customWidth="1"/>
    <col min="11010" max="11010" width="25.42578125" style="19" customWidth="1"/>
    <col min="11011" max="11011" width="19.28515625" style="19" customWidth="1"/>
    <col min="11012" max="11012" width="8.42578125" style="19" customWidth="1"/>
    <col min="11013" max="11013" width="7.28515625" style="19" customWidth="1"/>
    <col min="11014" max="11014" width="8.140625" style="19" customWidth="1"/>
    <col min="11015" max="11015" width="6.85546875" style="19" customWidth="1"/>
    <col min="11016" max="11016" width="10.28515625" style="19" customWidth="1"/>
    <col min="11017" max="11264" width="9.140625" style="19"/>
    <col min="11265" max="11265" width="27.5703125" style="19" customWidth="1"/>
    <col min="11266" max="11266" width="25.42578125" style="19" customWidth="1"/>
    <col min="11267" max="11267" width="19.28515625" style="19" customWidth="1"/>
    <col min="11268" max="11268" width="8.42578125" style="19" customWidth="1"/>
    <col min="11269" max="11269" width="7.28515625" style="19" customWidth="1"/>
    <col min="11270" max="11270" width="8.140625" style="19" customWidth="1"/>
    <col min="11271" max="11271" width="6.85546875" style="19" customWidth="1"/>
    <col min="11272" max="11272" width="10.28515625" style="19" customWidth="1"/>
    <col min="11273" max="11520" width="9.140625" style="19"/>
    <col min="11521" max="11521" width="27.5703125" style="19" customWidth="1"/>
    <col min="11522" max="11522" width="25.42578125" style="19" customWidth="1"/>
    <col min="11523" max="11523" width="19.28515625" style="19" customWidth="1"/>
    <col min="11524" max="11524" width="8.42578125" style="19" customWidth="1"/>
    <col min="11525" max="11525" width="7.28515625" style="19" customWidth="1"/>
    <col min="11526" max="11526" width="8.140625" style="19" customWidth="1"/>
    <col min="11527" max="11527" width="6.85546875" style="19" customWidth="1"/>
    <col min="11528" max="11528" width="10.28515625" style="19" customWidth="1"/>
    <col min="11529" max="11776" width="9.140625" style="19"/>
    <col min="11777" max="11777" width="27.5703125" style="19" customWidth="1"/>
    <col min="11778" max="11778" width="25.42578125" style="19" customWidth="1"/>
    <col min="11779" max="11779" width="19.28515625" style="19" customWidth="1"/>
    <col min="11780" max="11780" width="8.42578125" style="19" customWidth="1"/>
    <col min="11781" max="11781" width="7.28515625" style="19" customWidth="1"/>
    <col min="11782" max="11782" width="8.140625" style="19" customWidth="1"/>
    <col min="11783" max="11783" width="6.85546875" style="19" customWidth="1"/>
    <col min="11784" max="11784" width="10.28515625" style="19" customWidth="1"/>
    <col min="11785" max="12032" width="9.140625" style="19"/>
    <col min="12033" max="12033" width="27.5703125" style="19" customWidth="1"/>
    <col min="12034" max="12034" width="25.42578125" style="19" customWidth="1"/>
    <col min="12035" max="12035" width="19.28515625" style="19" customWidth="1"/>
    <col min="12036" max="12036" width="8.42578125" style="19" customWidth="1"/>
    <col min="12037" max="12037" width="7.28515625" style="19" customWidth="1"/>
    <col min="12038" max="12038" width="8.140625" style="19" customWidth="1"/>
    <col min="12039" max="12039" width="6.85546875" style="19" customWidth="1"/>
    <col min="12040" max="12040" width="10.28515625" style="19" customWidth="1"/>
    <col min="12041" max="12288" width="9.140625" style="19"/>
    <col min="12289" max="12289" width="27.5703125" style="19" customWidth="1"/>
    <col min="12290" max="12290" width="25.42578125" style="19" customWidth="1"/>
    <col min="12291" max="12291" width="19.28515625" style="19" customWidth="1"/>
    <col min="12292" max="12292" width="8.42578125" style="19" customWidth="1"/>
    <col min="12293" max="12293" width="7.28515625" style="19" customWidth="1"/>
    <col min="12294" max="12294" width="8.140625" style="19" customWidth="1"/>
    <col min="12295" max="12295" width="6.85546875" style="19" customWidth="1"/>
    <col min="12296" max="12296" width="10.28515625" style="19" customWidth="1"/>
    <col min="12297" max="12544" width="9.140625" style="19"/>
    <col min="12545" max="12545" width="27.5703125" style="19" customWidth="1"/>
    <col min="12546" max="12546" width="25.42578125" style="19" customWidth="1"/>
    <col min="12547" max="12547" width="19.28515625" style="19" customWidth="1"/>
    <col min="12548" max="12548" width="8.42578125" style="19" customWidth="1"/>
    <col min="12549" max="12549" width="7.28515625" style="19" customWidth="1"/>
    <col min="12550" max="12550" width="8.140625" style="19" customWidth="1"/>
    <col min="12551" max="12551" width="6.85546875" style="19" customWidth="1"/>
    <col min="12552" max="12552" width="10.28515625" style="19" customWidth="1"/>
    <col min="12553" max="12800" width="9.140625" style="19"/>
    <col min="12801" max="12801" width="27.5703125" style="19" customWidth="1"/>
    <col min="12802" max="12802" width="25.42578125" style="19" customWidth="1"/>
    <col min="12803" max="12803" width="19.28515625" style="19" customWidth="1"/>
    <col min="12804" max="12804" width="8.42578125" style="19" customWidth="1"/>
    <col min="12805" max="12805" width="7.28515625" style="19" customWidth="1"/>
    <col min="12806" max="12806" width="8.140625" style="19" customWidth="1"/>
    <col min="12807" max="12807" width="6.85546875" style="19" customWidth="1"/>
    <col min="12808" max="12808" width="10.28515625" style="19" customWidth="1"/>
    <col min="12809" max="13056" width="9.140625" style="19"/>
    <col min="13057" max="13057" width="27.5703125" style="19" customWidth="1"/>
    <col min="13058" max="13058" width="25.42578125" style="19" customWidth="1"/>
    <col min="13059" max="13059" width="19.28515625" style="19" customWidth="1"/>
    <col min="13060" max="13060" width="8.42578125" style="19" customWidth="1"/>
    <col min="13061" max="13061" width="7.28515625" style="19" customWidth="1"/>
    <col min="13062" max="13062" width="8.140625" style="19" customWidth="1"/>
    <col min="13063" max="13063" width="6.85546875" style="19" customWidth="1"/>
    <col min="13064" max="13064" width="10.28515625" style="19" customWidth="1"/>
    <col min="13065" max="13312" width="9.140625" style="19"/>
    <col min="13313" max="13313" width="27.5703125" style="19" customWidth="1"/>
    <col min="13314" max="13314" width="25.42578125" style="19" customWidth="1"/>
    <col min="13315" max="13315" width="19.28515625" style="19" customWidth="1"/>
    <col min="13316" max="13316" width="8.42578125" style="19" customWidth="1"/>
    <col min="13317" max="13317" width="7.28515625" style="19" customWidth="1"/>
    <col min="13318" max="13318" width="8.140625" style="19" customWidth="1"/>
    <col min="13319" max="13319" width="6.85546875" style="19" customWidth="1"/>
    <col min="13320" max="13320" width="10.28515625" style="19" customWidth="1"/>
    <col min="13321" max="13568" width="9.140625" style="19"/>
    <col min="13569" max="13569" width="27.5703125" style="19" customWidth="1"/>
    <col min="13570" max="13570" width="25.42578125" style="19" customWidth="1"/>
    <col min="13571" max="13571" width="19.28515625" style="19" customWidth="1"/>
    <col min="13572" max="13572" width="8.42578125" style="19" customWidth="1"/>
    <col min="13573" max="13573" width="7.28515625" style="19" customWidth="1"/>
    <col min="13574" max="13574" width="8.140625" style="19" customWidth="1"/>
    <col min="13575" max="13575" width="6.85546875" style="19" customWidth="1"/>
    <col min="13576" max="13576" width="10.28515625" style="19" customWidth="1"/>
    <col min="13577" max="13824" width="9.140625" style="19"/>
    <col min="13825" max="13825" width="27.5703125" style="19" customWidth="1"/>
    <col min="13826" max="13826" width="25.42578125" style="19" customWidth="1"/>
    <col min="13827" max="13827" width="19.28515625" style="19" customWidth="1"/>
    <col min="13828" max="13828" width="8.42578125" style="19" customWidth="1"/>
    <col min="13829" max="13829" width="7.28515625" style="19" customWidth="1"/>
    <col min="13830" max="13830" width="8.140625" style="19" customWidth="1"/>
    <col min="13831" max="13831" width="6.85546875" style="19" customWidth="1"/>
    <col min="13832" max="13832" width="10.28515625" style="19" customWidth="1"/>
    <col min="13833" max="14080" width="9.140625" style="19"/>
    <col min="14081" max="14081" width="27.5703125" style="19" customWidth="1"/>
    <col min="14082" max="14082" width="25.42578125" style="19" customWidth="1"/>
    <col min="14083" max="14083" width="19.28515625" style="19" customWidth="1"/>
    <col min="14084" max="14084" width="8.42578125" style="19" customWidth="1"/>
    <col min="14085" max="14085" width="7.28515625" style="19" customWidth="1"/>
    <col min="14086" max="14086" width="8.140625" style="19" customWidth="1"/>
    <col min="14087" max="14087" width="6.85546875" style="19" customWidth="1"/>
    <col min="14088" max="14088" width="10.28515625" style="19" customWidth="1"/>
    <col min="14089" max="14336" width="9.140625" style="19"/>
    <col min="14337" max="14337" width="27.5703125" style="19" customWidth="1"/>
    <col min="14338" max="14338" width="25.42578125" style="19" customWidth="1"/>
    <col min="14339" max="14339" width="19.28515625" style="19" customWidth="1"/>
    <col min="14340" max="14340" width="8.42578125" style="19" customWidth="1"/>
    <col min="14341" max="14341" width="7.28515625" style="19" customWidth="1"/>
    <col min="14342" max="14342" width="8.140625" style="19" customWidth="1"/>
    <col min="14343" max="14343" width="6.85546875" style="19" customWidth="1"/>
    <col min="14344" max="14344" width="10.28515625" style="19" customWidth="1"/>
    <col min="14345" max="14592" width="9.140625" style="19"/>
    <col min="14593" max="14593" width="27.5703125" style="19" customWidth="1"/>
    <col min="14594" max="14594" width="25.42578125" style="19" customWidth="1"/>
    <col min="14595" max="14595" width="19.28515625" style="19" customWidth="1"/>
    <col min="14596" max="14596" width="8.42578125" style="19" customWidth="1"/>
    <col min="14597" max="14597" width="7.28515625" style="19" customWidth="1"/>
    <col min="14598" max="14598" width="8.140625" style="19" customWidth="1"/>
    <col min="14599" max="14599" width="6.85546875" style="19" customWidth="1"/>
    <col min="14600" max="14600" width="10.28515625" style="19" customWidth="1"/>
    <col min="14601" max="14848" width="9.140625" style="19"/>
    <col min="14849" max="14849" width="27.5703125" style="19" customWidth="1"/>
    <col min="14850" max="14850" width="25.42578125" style="19" customWidth="1"/>
    <col min="14851" max="14851" width="19.28515625" style="19" customWidth="1"/>
    <col min="14852" max="14852" width="8.42578125" style="19" customWidth="1"/>
    <col min="14853" max="14853" width="7.28515625" style="19" customWidth="1"/>
    <col min="14854" max="14854" width="8.140625" style="19" customWidth="1"/>
    <col min="14855" max="14855" width="6.85546875" style="19" customWidth="1"/>
    <col min="14856" max="14856" width="10.28515625" style="19" customWidth="1"/>
    <col min="14857" max="15104" width="9.140625" style="19"/>
    <col min="15105" max="15105" width="27.5703125" style="19" customWidth="1"/>
    <col min="15106" max="15106" width="25.42578125" style="19" customWidth="1"/>
    <col min="15107" max="15107" width="19.28515625" style="19" customWidth="1"/>
    <col min="15108" max="15108" width="8.42578125" style="19" customWidth="1"/>
    <col min="15109" max="15109" width="7.28515625" style="19" customWidth="1"/>
    <col min="15110" max="15110" width="8.140625" style="19" customWidth="1"/>
    <col min="15111" max="15111" width="6.85546875" style="19" customWidth="1"/>
    <col min="15112" max="15112" width="10.28515625" style="19" customWidth="1"/>
    <col min="15113" max="15360" width="9.140625" style="19"/>
    <col min="15361" max="15361" width="27.5703125" style="19" customWidth="1"/>
    <col min="15362" max="15362" width="25.42578125" style="19" customWidth="1"/>
    <col min="15363" max="15363" width="19.28515625" style="19" customWidth="1"/>
    <col min="15364" max="15364" width="8.42578125" style="19" customWidth="1"/>
    <col min="15365" max="15365" width="7.28515625" style="19" customWidth="1"/>
    <col min="15366" max="15366" width="8.140625" style="19" customWidth="1"/>
    <col min="15367" max="15367" width="6.85546875" style="19" customWidth="1"/>
    <col min="15368" max="15368" width="10.28515625" style="19" customWidth="1"/>
    <col min="15369" max="15616" width="9.140625" style="19"/>
    <col min="15617" max="15617" width="27.5703125" style="19" customWidth="1"/>
    <col min="15618" max="15618" width="25.42578125" style="19" customWidth="1"/>
    <col min="15619" max="15619" width="19.28515625" style="19" customWidth="1"/>
    <col min="15620" max="15620" width="8.42578125" style="19" customWidth="1"/>
    <col min="15621" max="15621" width="7.28515625" style="19" customWidth="1"/>
    <col min="15622" max="15622" width="8.140625" style="19" customWidth="1"/>
    <col min="15623" max="15623" width="6.85546875" style="19" customWidth="1"/>
    <col min="15624" max="15624" width="10.28515625" style="19" customWidth="1"/>
    <col min="15625" max="15872" width="9.140625" style="19"/>
    <col min="15873" max="15873" width="27.5703125" style="19" customWidth="1"/>
    <col min="15874" max="15874" width="25.42578125" style="19" customWidth="1"/>
    <col min="15875" max="15875" width="19.28515625" style="19" customWidth="1"/>
    <col min="15876" max="15876" width="8.42578125" style="19" customWidth="1"/>
    <col min="15877" max="15877" width="7.28515625" style="19" customWidth="1"/>
    <col min="15878" max="15878" width="8.140625" style="19" customWidth="1"/>
    <col min="15879" max="15879" width="6.85546875" style="19" customWidth="1"/>
    <col min="15880" max="15880" width="10.28515625" style="19" customWidth="1"/>
    <col min="15881" max="16128" width="9.140625" style="19"/>
    <col min="16129" max="16129" width="27.5703125" style="19" customWidth="1"/>
    <col min="16130" max="16130" width="25.42578125" style="19" customWidth="1"/>
    <col min="16131" max="16131" width="19.28515625" style="19" customWidth="1"/>
    <col min="16132" max="16132" width="8.42578125" style="19" customWidth="1"/>
    <col min="16133" max="16133" width="7.28515625" style="19" customWidth="1"/>
    <col min="16134" max="16134" width="8.140625" style="19" customWidth="1"/>
    <col min="16135" max="16135" width="6.85546875" style="19" customWidth="1"/>
    <col min="16136" max="16136" width="10.28515625" style="19" customWidth="1"/>
    <col min="16137" max="16384" width="9.140625" style="19"/>
  </cols>
  <sheetData>
    <row r="1" spans="1:10" x14ac:dyDescent="0.2">
      <c r="J1" s="20" t="s">
        <v>88</v>
      </c>
    </row>
    <row r="3" spans="1:10" ht="15.75" x14ac:dyDescent="0.25">
      <c r="A3" s="21" t="s">
        <v>95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15.75" x14ac:dyDescent="0.25">
      <c r="B4" s="22" t="s">
        <v>106</v>
      </c>
      <c r="C4" s="22"/>
      <c r="D4" s="22"/>
      <c r="E4" s="22"/>
      <c r="F4" s="22"/>
      <c r="G4" s="22"/>
      <c r="H4" s="23" t="s">
        <v>96</v>
      </c>
    </row>
    <row r="5" spans="1:10" ht="15.75" x14ac:dyDescent="0.25">
      <c r="A5" s="21" t="s">
        <v>97</v>
      </c>
      <c r="B5" s="21"/>
      <c r="C5" s="21"/>
      <c r="D5" s="21"/>
      <c r="E5" s="21"/>
      <c r="F5" s="21"/>
      <c r="G5" s="21"/>
      <c r="H5" s="21"/>
      <c r="I5" s="21"/>
      <c r="J5" s="21"/>
    </row>
    <row r="6" spans="1:10" ht="15.75" x14ac:dyDescent="0.25">
      <c r="A6" s="21" t="s">
        <v>98</v>
      </c>
      <c r="B6" s="21"/>
      <c r="C6" s="21"/>
      <c r="D6" s="21"/>
      <c r="E6" s="21"/>
      <c r="F6" s="21"/>
      <c r="G6" s="21"/>
      <c r="H6" s="21"/>
      <c r="I6" s="21"/>
      <c r="J6" s="21"/>
    </row>
    <row r="8" spans="1:10" ht="12.75" customHeight="1" x14ac:dyDescent="0.2">
      <c r="A8" s="28" t="s">
        <v>99</v>
      </c>
      <c r="B8" s="29" t="s">
        <v>100</v>
      </c>
      <c r="C8" s="28" t="s">
        <v>101</v>
      </c>
      <c r="D8" s="28"/>
      <c r="E8" s="28"/>
      <c r="F8" s="28"/>
      <c r="G8" s="28"/>
      <c r="H8" s="28" t="s">
        <v>102</v>
      </c>
      <c r="I8" s="28"/>
      <c r="J8" s="28"/>
    </row>
    <row r="9" spans="1:10" x14ac:dyDescent="0.2">
      <c r="A9" s="28"/>
      <c r="B9" s="29"/>
      <c r="C9" s="24" t="s">
        <v>89</v>
      </c>
      <c r="D9" s="24" t="s">
        <v>6</v>
      </c>
      <c r="E9" s="24" t="s">
        <v>90</v>
      </c>
      <c r="F9" s="24" t="s">
        <v>8</v>
      </c>
      <c r="G9" s="24" t="s">
        <v>9</v>
      </c>
      <c r="H9" s="24">
        <v>2013</v>
      </c>
      <c r="I9" s="24">
        <v>2014</v>
      </c>
      <c r="J9" s="24">
        <v>2015</v>
      </c>
    </row>
    <row r="10" spans="1:10" x14ac:dyDescent="0.2">
      <c r="A10" s="25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  <c r="I10" s="25">
        <v>9</v>
      </c>
      <c r="J10" s="25">
        <v>10</v>
      </c>
    </row>
    <row r="11" spans="1:10" x14ac:dyDescent="0.2">
      <c r="A11" s="26" t="s">
        <v>94</v>
      </c>
      <c r="B11" s="26"/>
      <c r="C11" s="27" t="s">
        <v>103</v>
      </c>
      <c r="D11" s="27" t="s">
        <v>103</v>
      </c>
      <c r="E11" s="27" t="s">
        <v>107</v>
      </c>
      <c r="F11" s="27" t="s">
        <v>103</v>
      </c>
      <c r="G11" s="27" t="s">
        <v>103</v>
      </c>
      <c r="H11" s="42">
        <f>расчеты!K24</f>
        <v>8595459</v>
      </c>
      <c r="I11" s="42">
        <f>расчеты!L24</f>
        <v>7943266.8000000007</v>
      </c>
      <c r="J11" s="42">
        <f>расчеты!M24</f>
        <v>7854140.1000000006</v>
      </c>
    </row>
    <row r="12" spans="1:10" ht="51" x14ac:dyDescent="0.2">
      <c r="A12" s="30" t="s">
        <v>104</v>
      </c>
      <c r="B12" s="31" t="s">
        <v>91</v>
      </c>
      <c r="C12" s="27" t="s">
        <v>103</v>
      </c>
      <c r="D12" s="27" t="s">
        <v>103</v>
      </c>
      <c r="E12" s="27" t="s">
        <v>107</v>
      </c>
      <c r="F12" s="27" t="s">
        <v>103</v>
      </c>
      <c r="G12" s="27" t="s">
        <v>103</v>
      </c>
      <c r="H12" s="42">
        <f>расчеты!Q24</f>
        <v>6572035.5932741119</v>
      </c>
      <c r="I12" s="42">
        <f>расчеты!R24</f>
        <v>6073373.4098984776</v>
      </c>
      <c r="J12" s="42">
        <f>расчеты!S24</f>
        <v>6005227.6779822344</v>
      </c>
    </row>
    <row r="13" spans="1:10" ht="15" x14ac:dyDescent="0.25">
      <c r="A13" s="30"/>
      <c r="B13" s="31"/>
      <c r="C13" s="2" t="s">
        <v>20</v>
      </c>
      <c r="D13" s="2" t="s">
        <v>22</v>
      </c>
      <c r="E13" s="2" t="s">
        <v>24</v>
      </c>
      <c r="F13" s="2" t="s">
        <v>30</v>
      </c>
      <c r="G13" s="2" t="s">
        <v>32</v>
      </c>
      <c r="H13" s="42">
        <f>расчеты!Q4</f>
        <v>149860.40609137056</v>
      </c>
      <c r="I13" s="42">
        <f>расчеты!R4</f>
        <v>149860.40609137056</v>
      </c>
      <c r="J13" s="42">
        <f>расчеты!S4</f>
        <v>149860.40609137056</v>
      </c>
    </row>
    <row r="14" spans="1:10" ht="15" x14ac:dyDescent="0.25">
      <c r="A14" s="30"/>
      <c r="B14" s="31"/>
      <c r="C14" s="2" t="s">
        <v>20</v>
      </c>
      <c r="D14" s="2" t="s">
        <v>22</v>
      </c>
      <c r="E14" s="2" t="s">
        <v>36</v>
      </c>
      <c r="F14" s="2" t="s">
        <v>42</v>
      </c>
      <c r="G14" s="2" t="s">
        <v>44</v>
      </c>
      <c r="H14" s="42">
        <f>расчеты!Q5</f>
        <v>535215.73604060919</v>
      </c>
      <c r="I14" s="42">
        <f>расчеты!R5</f>
        <v>0</v>
      </c>
      <c r="J14" s="42">
        <f>расчеты!S5</f>
        <v>0</v>
      </c>
    </row>
    <row r="15" spans="1:10" ht="15" x14ac:dyDescent="0.25">
      <c r="A15" s="30"/>
      <c r="B15" s="31"/>
      <c r="C15" s="2" t="s">
        <v>20</v>
      </c>
      <c r="D15" s="2" t="s">
        <v>46</v>
      </c>
      <c r="E15" s="2" t="s">
        <v>36</v>
      </c>
      <c r="F15" s="2" t="s">
        <v>42</v>
      </c>
      <c r="G15" s="2" t="s">
        <v>44</v>
      </c>
      <c r="H15" s="42">
        <f>расчеты!Q6</f>
        <v>0</v>
      </c>
      <c r="I15" s="42">
        <f>расчеты!R6</f>
        <v>0</v>
      </c>
      <c r="J15" s="42">
        <f>расчеты!S6</f>
        <v>0</v>
      </c>
    </row>
    <row r="16" spans="1:10" ht="15" x14ac:dyDescent="0.25">
      <c r="A16" s="30"/>
      <c r="B16" s="31"/>
      <c r="C16" s="2" t="s">
        <v>20</v>
      </c>
      <c r="D16" s="2" t="s">
        <v>22</v>
      </c>
      <c r="E16" s="2" t="s">
        <v>49</v>
      </c>
      <c r="F16" s="2" t="s">
        <v>54</v>
      </c>
      <c r="G16" s="2" t="s">
        <v>56</v>
      </c>
      <c r="H16" s="42">
        <f>расчеты!Q7</f>
        <v>8129.8505710659902</v>
      </c>
      <c r="I16" s="42">
        <f>расчеты!R7</f>
        <v>1251.4873096446702</v>
      </c>
      <c r="J16" s="42">
        <f>расчеты!S7</f>
        <v>1251.4873096446702</v>
      </c>
    </row>
    <row r="17" spans="1:10" ht="15" x14ac:dyDescent="0.25">
      <c r="A17" s="30"/>
      <c r="B17" s="31"/>
      <c r="C17" s="2" t="s">
        <v>20</v>
      </c>
      <c r="D17" s="2" t="s">
        <v>22</v>
      </c>
      <c r="E17" s="2" t="s">
        <v>36</v>
      </c>
      <c r="F17" s="2" t="s">
        <v>54</v>
      </c>
      <c r="G17" s="2" t="s">
        <v>60</v>
      </c>
      <c r="H17" s="42">
        <f>расчеты!Q8</f>
        <v>990506.48286802031</v>
      </c>
      <c r="I17" s="42">
        <f>расчеты!R8</f>
        <v>1030810.8274111676</v>
      </c>
      <c r="J17" s="42">
        <f>расчеты!S8</f>
        <v>1030810.8274111676</v>
      </c>
    </row>
    <row r="18" spans="1:10" ht="15" x14ac:dyDescent="0.25">
      <c r="A18" s="30"/>
      <c r="B18" s="31"/>
      <c r="C18" s="2" t="s">
        <v>20</v>
      </c>
      <c r="D18" s="2" t="s">
        <v>22</v>
      </c>
      <c r="E18" s="2" t="s">
        <v>36</v>
      </c>
      <c r="F18" s="2" t="s">
        <v>54</v>
      </c>
      <c r="G18" s="2" t="s">
        <v>62</v>
      </c>
      <c r="H18" s="42">
        <f>расчеты!Q9</f>
        <v>29056.632931472079</v>
      </c>
      <c r="I18" s="42">
        <f>расчеты!R9</f>
        <v>29196.859454314719</v>
      </c>
      <c r="J18" s="42">
        <f>расчеты!S9</f>
        <v>29218.03870558376</v>
      </c>
    </row>
    <row r="19" spans="1:10" ht="15" x14ac:dyDescent="0.25">
      <c r="A19" s="30"/>
      <c r="B19" s="31"/>
      <c r="C19" s="2" t="s">
        <v>20</v>
      </c>
      <c r="D19" s="2" t="s">
        <v>22</v>
      </c>
      <c r="E19" s="2" t="s">
        <v>36</v>
      </c>
      <c r="F19" s="2" t="s">
        <v>54</v>
      </c>
      <c r="G19" s="2" t="s">
        <v>64</v>
      </c>
      <c r="H19" s="42">
        <f>расчеты!Q10</f>
        <v>76684.257931472093</v>
      </c>
      <c r="I19" s="42">
        <f>расчеты!R10</f>
        <v>65197.993020304566</v>
      </c>
      <c r="J19" s="42">
        <f>расчеты!S10</f>
        <v>67557.606281725893</v>
      </c>
    </row>
    <row r="20" spans="1:10" ht="15" x14ac:dyDescent="0.25">
      <c r="A20" s="30"/>
      <c r="B20" s="31"/>
      <c r="C20" s="2" t="s">
        <v>20</v>
      </c>
      <c r="D20" s="2" t="s">
        <v>22</v>
      </c>
      <c r="E20" s="2" t="s">
        <v>36</v>
      </c>
      <c r="F20" s="2" t="s">
        <v>54</v>
      </c>
      <c r="G20" s="2" t="s">
        <v>66</v>
      </c>
      <c r="H20" s="42">
        <f>расчеты!Q11</f>
        <v>355918.46446700511</v>
      </c>
      <c r="I20" s="42">
        <f>расчеты!R11</f>
        <v>106278.55329949239</v>
      </c>
      <c r="J20" s="42">
        <f>расчеты!S11</f>
        <v>14527.284263959391</v>
      </c>
    </row>
    <row r="21" spans="1:10" ht="15" x14ac:dyDescent="0.25">
      <c r="A21" s="30"/>
      <c r="B21" s="31"/>
      <c r="C21" s="2" t="s">
        <v>20</v>
      </c>
      <c r="D21" s="2" t="s">
        <v>22</v>
      </c>
      <c r="E21" s="2" t="s">
        <v>36</v>
      </c>
      <c r="F21" s="2" t="s">
        <v>54</v>
      </c>
      <c r="G21" s="2" t="s">
        <v>68</v>
      </c>
      <c r="H21" s="42">
        <f>расчеты!Q12</f>
        <v>413045.63356598985</v>
      </c>
      <c r="I21" s="42">
        <f>расчеты!R12</f>
        <v>392572.33185279189</v>
      </c>
      <c r="J21" s="42">
        <f>расчеты!S12</f>
        <v>407081.8010786802</v>
      </c>
    </row>
    <row r="22" spans="1:10" ht="15" x14ac:dyDescent="0.25">
      <c r="A22" s="30"/>
      <c r="B22" s="31"/>
      <c r="C22" s="2" t="s">
        <v>20</v>
      </c>
      <c r="D22" s="2" t="s">
        <v>22</v>
      </c>
      <c r="E22" s="2" t="s">
        <v>36</v>
      </c>
      <c r="F22" s="2" t="s">
        <v>54</v>
      </c>
      <c r="G22" s="2" t="s">
        <v>70</v>
      </c>
      <c r="H22" s="42">
        <f>расчеты!Q13</f>
        <v>24991.898794416244</v>
      </c>
      <c r="I22" s="42">
        <f>расчеты!R13</f>
        <v>24991.898794416244</v>
      </c>
      <c r="J22" s="42">
        <f>расчеты!S13</f>
        <v>24991.898794416244</v>
      </c>
    </row>
    <row r="23" spans="1:10" ht="15" x14ac:dyDescent="0.25">
      <c r="A23" s="30"/>
      <c r="B23" s="31"/>
      <c r="C23" s="2" t="s">
        <v>20</v>
      </c>
      <c r="D23" s="2" t="s">
        <v>22</v>
      </c>
      <c r="E23" s="2" t="s">
        <v>36</v>
      </c>
      <c r="F23" s="2" t="s">
        <v>54</v>
      </c>
      <c r="G23" s="2" t="s">
        <v>72</v>
      </c>
      <c r="H23" s="42">
        <f>расчеты!Q14</f>
        <v>76.459390862944161</v>
      </c>
      <c r="I23" s="42">
        <f>расчеты!R14</f>
        <v>76.459390862944161</v>
      </c>
      <c r="J23" s="42">
        <f>расчеты!S14</f>
        <v>76.459390862944161</v>
      </c>
    </row>
    <row r="24" spans="1:10" ht="15" x14ac:dyDescent="0.25">
      <c r="A24" s="30"/>
      <c r="B24" s="31"/>
      <c r="C24" s="2" t="s">
        <v>20</v>
      </c>
      <c r="D24" s="2" t="s">
        <v>22</v>
      </c>
      <c r="E24" s="2" t="s">
        <v>36</v>
      </c>
      <c r="F24" s="2" t="s">
        <v>74</v>
      </c>
      <c r="G24" s="2" t="s">
        <v>68</v>
      </c>
      <c r="H24" s="42">
        <f>расчеты!Q15</f>
        <v>65.219860406091371</v>
      </c>
      <c r="I24" s="42">
        <f>расчеты!R15</f>
        <v>65.219860406091371</v>
      </c>
      <c r="J24" s="42">
        <f>расчеты!S15</f>
        <v>65.219860406091371</v>
      </c>
    </row>
    <row r="25" spans="1:10" ht="15" x14ac:dyDescent="0.25">
      <c r="A25" s="30"/>
      <c r="B25" s="31"/>
      <c r="C25" s="2" t="s">
        <v>20</v>
      </c>
      <c r="D25" s="2" t="s">
        <v>22</v>
      </c>
      <c r="E25" s="2" t="s">
        <v>36</v>
      </c>
      <c r="F25" s="2" t="s">
        <v>78</v>
      </c>
      <c r="G25" s="2" t="s">
        <v>79</v>
      </c>
      <c r="H25" s="42">
        <f>расчеты!Q16</f>
        <v>3457640.3039340102</v>
      </c>
      <c r="I25" s="42">
        <f>расчеты!R16</f>
        <v>3671851.3036167519</v>
      </c>
      <c r="J25" s="42">
        <f>расчеты!S16</f>
        <v>3671851.3036167519</v>
      </c>
    </row>
    <row r="26" spans="1:10" ht="15" x14ac:dyDescent="0.25">
      <c r="A26" s="30"/>
      <c r="B26" s="31"/>
      <c r="C26" s="2" t="s">
        <v>20</v>
      </c>
      <c r="D26" s="2" t="s">
        <v>22</v>
      </c>
      <c r="E26" s="2" t="s">
        <v>36</v>
      </c>
      <c r="F26" s="2" t="s">
        <v>78</v>
      </c>
      <c r="G26" s="2" t="s">
        <v>80</v>
      </c>
      <c r="H26" s="42">
        <f>расчеты!Q17</f>
        <v>10903.185596446701</v>
      </c>
      <c r="I26" s="42">
        <f>расчеты!R17</f>
        <v>10912.666560913705</v>
      </c>
      <c r="J26" s="42">
        <f>расчеты!S17</f>
        <v>10912.666560913705</v>
      </c>
    </row>
    <row r="27" spans="1:10" ht="15" x14ac:dyDescent="0.25">
      <c r="A27" s="30"/>
      <c r="B27" s="31"/>
      <c r="C27" s="2" t="s">
        <v>20</v>
      </c>
      <c r="D27" s="2" t="s">
        <v>22</v>
      </c>
      <c r="E27" s="2" t="s">
        <v>36</v>
      </c>
      <c r="F27" s="2" t="s">
        <v>78</v>
      </c>
      <c r="G27" s="2" t="s">
        <v>64</v>
      </c>
      <c r="H27" s="42">
        <f>расчеты!Q18</f>
        <v>35247.779187817257</v>
      </c>
      <c r="I27" s="42">
        <f>расчеты!R18</f>
        <v>38076.776649746193</v>
      </c>
      <c r="J27" s="42">
        <f>расчеты!S18</f>
        <v>42930.801078680204</v>
      </c>
    </row>
    <row r="28" spans="1:10" ht="15" x14ac:dyDescent="0.25">
      <c r="A28" s="30"/>
      <c r="B28" s="31"/>
      <c r="C28" s="2" t="s">
        <v>20</v>
      </c>
      <c r="D28" s="2" t="s">
        <v>22</v>
      </c>
      <c r="E28" s="2" t="s">
        <v>36</v>
      </c>
      <c r="F28" s="2" t="s">
        <v>78</v>
      </c>
      <c r="G28" s="2" t="s">
        <v>66</v>
      </c>
      <c r="H28" s="42">
        <f>расчеты!Q19</f>
        <v>4587.5634517766503</v>
      </c>
      <c r="I28" s="42">
        <f>расчеты!R19</f>
        <v>0</v>
      </c>
      <c r="J28" s="42">
        <f>расчеты!S19</f>
        <v>0</v>
      </c>
    </row>
    <row r="29" spans="1:10" ht="15" x14ac:dyDescent="0.25">
      <c r="A29" s="30"/>
      <c r="B29" s="31"/>
      <c r="C29" s="2" t="s">
        <v>20</v>
      </c>
      <c r="D29" s="2" t="s">
        <v>22</v>
      </c>
      <c r="E29" s="2" t="s">
        <v>36</v>
      </c>
      <c r="F29" s="2" t="s">
        <v>78</v>
      </c>
      <c r="G29" s="2" t="s">
        <v>68</v>
      </c>
      <c r="H29" s="42">
        <f>расчеты!Q20</f>
        <v>456497.35247461929</v>
      </c>
      <c r="I29" s="42">
        <f>расчеты!R20</f>
        <v>528622.26046954317</v>
      </c>
      <c r="J29" s="42">
        <f>расчеты!S20</f>
        <v>530483.5114213198</v>
      </c>
    </row>
    <row r="30" spans="1:10" ht="15" x14ac:dyDescent="0.25">
      <c r="A30" s="30"/>
      <c r="B30" s="31"/>
      <c r="C30" s="2" t="s">
        <v>20</v>
      </c>
      <c r="D30" s="2" t="s">
        <v>22</v>
      </c>
      <c r="E30" s="2" t="s">
        <v>36</v>
      </c>
      <c r="F30" s="2" t="s">
        <v>78</v>
      </c>
      <c r="G30" s="2" t="s">
        <v>70</v>
      </c>
      <c r="H30" s="42">
        <f>расчеты!Q21</f>
        <v>13997.420685279189</v>
      </c>
      <c r="I30" s="42">
        <f>расчеты!R21</f>
        <v>13997.420685279189</v>
      </c>
      <c r="J30" s="42">
        <f>расчеты!S21</f>
        <v>13997.420685279189</v>
      </c>
    </row>
    <row r="31" spans="1:10" ht="15" x14ac:dyDescent="0.25">
      <c r="A31" s="30"/>
      <c r="B31" s="31"/>
      <c r="C31" s="2" t="s">
        <v>20</v>
      </c>
      <c r="D31" s="2" t="s">
        <v>22</v>
      </c>
      <c r="E31" s="2" t="s">
        <v>36</v>
      </c>
      <c r="F31" s="2" t="s">
        <v>78</v>
      </c>
      <c r="G31" s="2" t="s">
        <v>72</v>
      </c>
      <c r="H31" s="42">
        <f>расчеты!Q22</f>
        <v>1200.4124365482235</v>
      </c>
      <c r="I31" s="42">
        <f>расчеты!R22</f>
        <v>1200.4124365482235</v>
      </c>
      <c r="J31" s="42">
        <f>расчеты!S22</f>
        <v>1200.4124365482235</v>
      </c>
    </row>
    <row r="32" spans="1:10" ht="15" x14ac:dyDescent="0.25">
      <c r="A32" s="30"/>
      <c r="B32" s="31"/>
      <c r="C32" s="2" t="s">
        <v>20</v>
      </c>
      <c r="D32" s="2" t="s">
        <v>22</v>
      </c>
      <c r="E32" s="2" t="s">
        <v>36</v>
      </c>
      <c r="F32" s="2" t="s">
        <v>86</v>
      </c>
      <c r="G32" s="2" t="s">
        <v>80</v>
      </c>
      <c r="H32" s="42">
        <f>расчеты!Q23</f>
        <v>8410.5329949238585</v>
      </c>
      <c r="I32" s="42">
        <f>расчеты!R23</f>
        <v>8410.5329949238585</v>
      </c>
      <c r="J32" s="42">
        <f>расчеты!S23</f>
        <v>8410.5329949238585</v>
      </c>
    </row>
    <row r="33" spans="1:10" ht="51" x14ac:dyDescent="0.2">
      <c r="A33" s="26" t="s">
        <v>105</v>
      </c>
      <c r="B33" s="32" t="s">
        <v>92</v>
      </c>
      <c r="C33" s="27" t="s">
        <v>103</v>
      </c>
      <c r="D33" s="27" t="s">
        <v>103</v>
      </c>
      <c r="E33" s="27" t="s">
        <v>107</v>
      </c>
      <c r="F33" s="27" t="s">
        <v>103</v>
      </c>
      <c r="G33" s="27" t="s">
        <v>103</v>
      </c>
      <c r="H33" s="42">
        <f>расчеты!T24</f>
        <v>1347130.9473350253</v>
      </c>
      <c r="I33" s="42">
        <f>расчеты!U24</f>
        <v>1244915.5454314724</v>
      </c>
      <c r="J33" s="42">
        <f>расчеты!V24</f>
        <v>1230947.084200508</v>
      </c>
    </row>
    <row r="34" spans="1:10" ht="15" x14ac:dyDescent="0.25">
      <c r="A34" s="41"/>
      <c r="B34" s="41"/>
      <c r="C34" s="2" t="s">
        <v>20</v>
      </c>
      <c r="D34" s="2" t="s">
        <v>22</v>
      </c>
      <c r="E34" s="2" t="s">
        <v>24</v>
      </c>
      <c r="F34" s="2" t="s">
        <v>30</v>
      </c>
      <c r="G34" s="2" t="s">
        <v>32</v>
      </c>
      <c r="H34" s="42">
        <f>расчеты!T4</f>
        <v>30718.274111675128</v>
      </c>
      <c r="I34" s="42">
        <f>расчеты!U4</f>
        <v>30718.274111675128</v>
      </c>
      <c r="J34" s="42">
        <f>расчеты!V4</f>
        <v>30718.274111675128</v>
      </c>
    </row>
    <row r="35" spans="1:10" ht="15" x14ac:dyDescent="0.25">
      <c r="A35" s="41"/>
      <c r="B35" s="41"/>
      <c r="C35" s="2" t="s">
        <v>20</v>
      </c>
      <c r="D35" s="2" t="s">
        <v>22</v>
      </c>
      <c r="E35" s="2" t="s">
        <v>36</v>
      </c>
      <c r="F35" s="2" t="s">
        <v>42</v>
      </c>
      <c r="G35" s="2" t="s">
        <v>44</v>
      </c>
      <c r="H35" s="42">
        <f>расчеты!T5</f>
        <v>109708.12182741117</v>
      </c>
      <c r="I35" s="42">
        <f>расчеты!U5</f>
        <v>0</v>
      </c>
      <c r="J35" s="42">
        <f>расчеты!V5</f>
        <v>0</v>
      </c>
    </row>
    <row r="36" spans="1:10" ht="15" x14ac:dyDescent="0.25">
      <c r="A36" s="41"/>
      <c r="B36" s="41"/>
      <c r="C36" s="2" t="s">
        <v>20</v>
      </c>
      <c r="D36" s="2" t="s">
        <v>46</v>
      </c>
      <c r="E36" s="2" t="s">
        <v>36</v>
      </c>
      <c r="F36" s="2" t="s">
        <v>42</v>
      </c>
      <c r="G36" s="2" t="s">
        <v>44</v>
      </c>
      <c r="H36" s="42">
        <f>расчеты!T6</f>
        <v>0</v>
      </c>
      <c r="I36" s="42">
        <f>расчеты!U6</f>
        <v>0</v>
      </c>
      <c r="J36" s="42">
        <f>расчеты!V6</f>
        <v>0</v>
      </c>
    </row>
    <row r="37" spans="1:10" ht="15" x14ac:dyDescent="0.25">
      <c r="A37" s="41"/>
      <c r="B37" s="41"/>
      <c r="C37" s="2" t="s">
        <v>20</v>
      </c>
      <c r="D37" s="2" t="s">
        <v>22</v>
      </c>
      <c r="E37" s="2" t="s">
        <v>49</v>
      </c>
      <c r="F37" s="2" t="s">
        <v>54</v>
      </c>
      <c r="G37" s="2" t="s">
        <v>56</v>
      </c>
      <c r="H37" s="42">
        <f>расчеты!T7</f>
        <v>1666.4506979695432</v>
      </c>
      <c r="I37" s="42">
        <f>расчеты!U7</f>
        <v>256.52893401015228</v>
      </c>
      <c r="J37" s="42">
        <f>расчеты!V7</f>
        <v>256.52893401015228</v>
      </c>
    </row>
    <row r="38" spans="1:10" ht="15" x14ac:dyDescent="0.25">
      <c r="A38" s="41"/>
      <c r="B38" s="41"/>
      <c r="C38" s="2" t="s">
        <v>20</v>
      </c>
      <c r="D38" s="2" t="s">
        <v>22</v>
      </c>
      <c r="E38" s="2" t="s">
        <v>36</v>
      </c>
      <c r="F38" s="2" t="s">
        <v>54</v>
      </c>
      <c r="G38" s="2" t="s">
        <v>60</v>
      </c>
      <c r="H38" s="42">
        <f>расчеты!T8</f>
        <v>203033.27906091372</v>
      </c>
      <c r="I38" s="42">
        <f>расчеты!U8</f>
        <v>211294.83350253809</v>
      </c>
      <c r="J38" s="42">
        <f>расчеты!V8</f>
        <v>211294.83350253809</v>
      </c>
    </row>
    <row r="39" spans="1:10" ht="15" x14ac:dyDescent="0.25">
      <c r="A39" s="41"/>
      <c r="B39" s="41"/>
      <c r="C39" s="2" t="s">
        <v>20</v>
      </c>
      <c r="D39" s="2" t="s">
        <v>22</v>
      </c>
      <c r="E39" s="2" t="s">
        <v>36</v>
      </c>
      <c r="F39" s="2" t="s">
        <v>54</v>
      </c>
      <c r="G39" s="2" t="s">
        <v>62</v>
      </c>
      <c r="H39" s="42">
        <f>расчеты!T9</f>
        <v>5956.0069162436548</v>
      </c>
      <c r="I39" s="42">
        <f>расчеты!U9</f>
        <v>5984.7504441624369</v>
      </c>
      <c r="J39" s="42">
        <f>расчеты!V9</f>
        <v>5989.0917512690366</v>
      </c>
    </row>
    <row r="40" spans="1:10" ht="15" x14ac:dyDescent="0.25">
      <c r="A40" s="41"/>
      <c r="B40" s="41"/>
      <c r="C40" s="2" t="s">
        <v>20</v>
      </c>
      <c r="D40" s="2" t="s">
        <v>22</v>
      </c>
      <c r="E40" s="2" t="s">
        <v>36</v>
      </c>
      <c r="F40" s="2" t="s">
        <v>54</v>
      </c>
      <c r="G40" s="2" t="s">
        <v>64</v>
      </c>
      <c r="H40" s="42">
        <f>расчеты!T10</f>
        <v>15718.681916243657</v>
      </c>
      <c r="I40" s="42">
        <f>расчеты!U10</f>
        <v>13364.235913705585</v>
      </c>
      <c r="J40" s="42">
        <f>расчеты!V10</f>
        <v>13847.907677664976</v>
      </c>
    </row>
    <row r="41" spans="1:10" ht="15" x14ac:dyDescent="0.25">
      <c r="A41" s="41"/>
      <c r="B41" s="41"/>
      <c r="C41" s="2" t="s">
        <v>20</v>
      </c>
      <c r="D41" s="2" t="s">
        <v>22</v>
      </c>
      <c r="E41" s="2" t="s">
        <v>36</v>
      </c>
      <c r="F41" s="2" t="s">
        <v>54</v>
      </c>
      <c r="G41" s="2" t="s">
        <v>66</v>
      </c>
      <c r="H41" s="42">
        <f>расчеты!T11</f>
        <v>72955.901015228432</v>
      </c>
      <c r="I41" s="42">
        <f>расчеты!U11</f>
        <v>21784.898477157363</v>
      </c>
      <c r="J41" s="42">
        <f>расчеты!V11</f>
        <v>2977.7918781725889</v>
      </c>
    </row>
    <row r="42" spans="1:10" ht="15" x14ac:dyDescent="0.25">
      <c r="A42" s="41"/>
      <c r="B42" s="41"/>
      <c r="C42" s="2" t="s">
        <v>20</v>
      </c>
      <c r="D42" s="2" t="s">
        <v>22</v>
      </c>
      <c r="E42" s="2" t="s">
        <v>36</v>
      </c>
      <c r="F42" s="2" t="s">
        <v>54</v>
      </c>
      <c r="G42" s="2" t="s">
        <v>68</v>
      </c>
      <c r="H42" s="42">
        <f>расчеты!T12</f>
        <v>84665.785469543145</v>
      </c>
      <c r="I42" s="42">
        <f>расчеты!U12</f>
        <v>80469.18337563453</v>
      </c>
      <c r="J42" s="42">
        <f>расчеты!V12</f>
        <v>83443.323540609141</v>
      </c>
    </row>
    <row r="43" spans="1:10" ht="15" x14ac:dyDescent="0.25">
      <c r="A43" s="41"/>
      <c r="B43" s="41"/>
      <c r="C43" s="2" t="s">
        <v>20</v>
      </c>
      <c r="D43" s="2" t="s">
        <v>22</v>
      </c>
      <c r="E43" s="2" t="s">
        <v>36</v>
      </c>
      <c r="F43" s="2" t="s">
        <v>54</v>
      </c>
      <c r="G43" s="2" t="s">
        <v>70</v>
      </c>
      <c r="H43" s="42">
        <f>расчеты!T13</f>
        <v>5122.8207487309646</v>
      </c>
      <c r="I43" s="42">
        <f>расчеты!U13</f>
        <v>5122.8207487309646</v>
      </c>
      <c r="J43" s="42">
        <f>расчеты!V13</f>
        <v>5122.8207487309646</v>
      </c>
    </row>
    <row r="44" spans="1:10" ht="15" x14ac:dyDescent="0.25">
      <c r="A44" s="41"/>
      <c r="B44" s="41"/>
      <c r="C44" s="2" t="s">
        <v>20</v>
      </c>
      <c r="D44" s="2" t="s">
        <v>22</v>
      </c>
      <c r="E44" s="2" t="s">
        <v>36</v>
      </c>
      <c r="F44" s="2" t="s">
        <v>54</v>
      </c>
      <c r="G44" s="2" t="s">
        <v>72</v>
      </c>
      <c r="H44" s="42">
        <f>расчеты!T14</f>
        <v>15.67258883248731</v>
      </c>
      <c r="I44" s="42">
        <f>расчеты!U14</f>
        <v>15.67258883248731</v>
      </c>
      <c r="J44" s="42">
        <f>расчеты!V14</f>
        <v>15.67258883248731</v>
      </c>
    </row>
    <row r="45" spans="1:10" ht="15" x14ac:dyDescent="0.25">
      <c r="A45" s="41"/>
      <c r="B45" s="41"/>
      <c r="C45" s="2" t="s">
        <v>20</v>
      </c>
      <c r="D45" s="2" t="s">
        <v>22</v>
      </c>
      <c r="E45" s="2" t="s">
        <v>36</v>
      </c>
      <c r="F45" s="2" t="s">
        <v>74</v>
      </c>
      <c r="G45" s="2" t="s">
        <v>68</v>
      </c>
      <c r="H45" s="42">
        <f>расчеты!T15</f>
        <v>13.368718274111675</v>
      </c>
      <c r="I45" s="42">
        <f>расчеты!U15</f>
        <v>13.368718274111675</v>
      </c>
      <c r="J45" s="42">
        <f>расчеты!V15</f>
        <v>13.368718274111675</v>
      </c>
    </row>
    <row r="46" spans="1:10" ht="15" x14ac:dyDescent="0.25">
      <c r="A46" s="41"/>
      <c r="B46" s="41"/>
      <c r="C46" s="2" t="s">
        <v>20</v>
      </c>
      <c r="D46" s="2" t="s">
        <v>22</v>
      </c>
      <c r="E46" s="2" t="s">
        <v>36</v>
      </c>
      <c r="F46" s="2" t="s">
        <v>78</v>
      </c>
      <c r="G46" s="2" t="s">
        <v>79</v>
      </c>
      <c r="H46" s="42">
        <f>расчеты!T16</f>
        <v>708744.52703045693</v>
      </c>
      <c r="I46" s="42">
        <f>расчеты!U16</f>
        <v>752653.33775380719</v>
      </c>
      <c r="J46" s="42">
        <f>расчеты!V16</f>
        <v>752653.33775380719</v>
      </c>
    </row>
    <row r="47" spans="1:10" ht="15" x14ac:dyDescent="0.25">
      <c r="A47" s="41"/>
      <c r="B47" s="41"/>
      <c r="C47" s="2" t="s">
        <v>20</v>
      </c>
      <c r="D47" s="2" t="s">
        <v>22</v>
      </c>
      <c r="E47" s="2" t="s">
        <v>36</v>
      </c>
      <c r="F47" s="2" t="s">
        <v>78</v>
      </c>
      <c r="G47" s="2" t="s">
        <v>80</v>
      </c>
      <c r="H47" s="42">
        <f>расчеты!T17</f>
        <v>2234.9268401015229</v>
      </c>
      <c r="I47" s="42">
        <f>расчеты!U17</f>
        <v>2236.8702411167515</v>
      </c>
      <c r="J47" s="42">
        <f>расчеты!V17</f>
        <v>2236.8702411167515</v>
      </c>
    </row>
    <row r="48" spans="1:10" ht="15" x14ac:dyDescent="0.25">
      <c r="A48" s="41"/>
      <c r="B48" s="41"/>
      <c r="C48" s="2" t="s">
        <v>20</v>
      </c>
      <c r="D48" s="2" t="s">
        <v>22</v>
      </c>
      <c r="E48" s="2" t="s">
        <v>36</v>
      </c>
      <c r="F48" s="2" t="s">
        <v>78</v>
      </c>
      <c r="G48" s="2" t="s">
        <v>64</v>
      </c>
      <c r="H48" s="42">
        <f>расчеты!T18</f>
        <v>7225.0634517766503</v>
      </c>
      <c r="I48" s="42">
        <f>расчеты!U18</f>
        <v>7804.9492385786807</v>
      </c>
      <c r="J48" s="42">
        <f>расчеты!V18</f>
        <v>8799.9235406091375</v>
      </c>
    </row>
    <row r="49" spans="1:10" ht="15" x14ac:dyDescent="0.25">
      <c r="A49" s="41"/>
      <c r="B49" s="41"/>
      <c r="C49" s="2" t="s">
        <v>20</v>
      </c>
      <c r="D49" s="2" t="s">
        <v>22</v>
      </c>
      <c r="E49" s="2" t="s">
        <v>36</v>
      </c>
      <c r="F49" s="2" t="s">
        <v>78</v>
      </c>
      <c r="G49" s="2" t="s">
        <v>66</v>
      </c>
      <c r="H49" s="42">
        <f>расчеты!T19</f>
        <v>940.35532994923869</v>
      </c>
      <c r="I49" s="42">
        <f>расчеты!U19</f>
        <v>0</v>
      </c>
      <c r="J49" s="42">
        <f>расчеты!V19</f>
        <v>0</v>
      </c>
    </row>
    <row r="50" spans="1:10" ht="15" x14ac:dyDescent="0.25">
      <c r="A50" s="41"/>
      <c r="B50" s="41"/>
      <c r="C50" s="2" t="s">
        <v>20</v>
      </c>
      <c r="D50" s="2" t="s">
        <v>22</v>
      </c>
      <c r="E50" s="2" t="s">
        <v>36</v>
      </c>
      <c r="F50" s="2" t="s">
        <v>78</v>
      </c>
      <c r="G50" s="2" t="s">
        <v>68</v>
      </c>
      <c r="H50" s="42">
        <f>расчеты!T20</f>
        <v>93572.486357868023</v>
      </c>
      <c r="I50" s="42">
        <f>расчеты!U20</f>
        <v>108356.59612944163</v>
      </c>
      <c r="J50" s="42">
        <f>расчеты!V20</f>
        <v>108738.11395939087</v>
      </c>
    </row>
    <row r="51" spans="1:10" ht="15" x14ac:dyDescent="0.25">
      <c r="A51" s="41"/>
      <c r="B51" s="41"/>
      <c r="C51" s="2" t="s">
        <v>20</v>
      </c>
      <c r="D51" s="2" t="s">
        <v>22</v>
      </c>
      <c r="E51" s="2" t="s">
        <v>36</v>
      </c>
      <c r="F51" s="2" t="s">
        <v>78</v>
      </c>
      <c r="G51" s="2" t="s">
        <v>70</v>
      </c>
      <c r="H51" s="42">
        <f>расчеты!T21</f>
        <v>2869.1808375634519</v>
      </c>
      <c r="I51" s="42">
        <f>расчеты!U21</f>
        <v>2869.1808375634519</v>
      </c>
      <c r="J51" s="42">
        <f>расчеты!V21</f>
        <v>2869.1808375634519</v>
      </c>
    </row>
    <row r="52" spans="1:10" ht="15" x14ac:dyDescent="0.25">
      <c r="A52" s="41"/>
      <c r="B52" s="41"/>
      <c r="C52" s="2" t="s">
        <v>20</v>
      </c>
      <c r="D52" s="2" t="s">
        <v>22</v>
      </c>
      <c r="E52" s="2" t="s">
        <v>36</v>
      </c>
      <c r="F52" s="2" t="s">
        <v>78</v>
      </c>
      <c r="G52" s="2" t="s">
        <v>72</v>
      </c>
      <c r="H52" s="42">
        <f>расчеты!T22</f>
        <v>246.05964467005077</v>
      </c>
      <c r="I52" s="42">
        <f>расчеты!U22</f>
        <v>246.05964467005077</v>
      </c>
      <c r="J52" s="42">
        <f>расчеты!V22</f>
        <v>246.05964467005077</v>
      </c>
    </row>
    <row r="53" spans="1:10" ht="15" x14ac:dyDescent="0.25">
      <c r="A53" s="41"/>
      <c r="B53" s="41"/>
      <c r="C53" s="2" t="s">
        <v>20</v>
      </c>
      <c r="D53" s="2" t="s">
        <v>22</v>
      </c>
      <c r="E53" s="2" t="s">
        <v>36</v>
      </c>
      <c r="F53" s="2" t="s">
        <v>86</v>
      </c>
      <c r="G53" s="2" t="s">
        <v>80</v>
      </c>
      <c r="H53" s="42">
        <f>расчеты!T23</f>
        <v>1723.9847715736041</v>
      </c>
      <c r="I53" s="42">
        <f>расчеты!U23</f>
        <v>1723.9847715736041</v>
      </c>
      <c r="J53" s="42">
        <f>расчеты!V23</f>
        <v>1723.9847715736041</v>
      </c>
    </row>
    <row r="54" spans="1:10" ht="114.75" x14ac:dyDescent="0.2">
      <c r="A54" s="26" t="s">
        <v>113</v>
      </c>
      <c r="B54" s="32" t="s">
        <v>93</v>
      </c>
      <c r="C54" s="27" t="s">
        <v>103</v>
      </c>
      <c r="D54" s="27" t="s">
        <v>103</v>
      </c>
      <c r="E54" s="27" t="s">
        <v>107</v>
      </c>
      <c r="F54" s="27" t="s">
        <v>103</v>
      </c>
      <c r="G54" s="27" t="s">
        <v>103</v>
      </c>
      <c r="H54" s="42">
        <f>расчеты!W24</f>
        <v>676292.45939086284</v>
      </c>
      <c r="I54" s="42">
        <f>расчеты!X24</f>
        <v>624977.84467005078</v>
      </c>
      <c r="J54" s="42">
        <f>расчеты!Y24</f>
        <v>617965.3378172589</v>
      </c>
    </row>
    <row r="55" spans="1:10" ht="15" x14ac:dyDescent="0.25">
      <c r="A55" s="41"/>
      <c r="B55" s="41"/>
      <c r="C55" s="2" t="s">
        <v>20</v>
      </c>
      <c r="D55" s="2" t="s">
        <v>22</v>
      </c>
      <c r="E55" s="2" t="s">
        <v>24</v>
      </c>
      <c r="F55" s="2" t="s">
        <v>30</v>
      </c>
      <c r="G55" s="2" t="s">
        <v>32</v>
      </c>
      <c r="H55" s="42">
        <f>расчеты!W4</f>
        <v>15421.319796954314</v>
      </c>
      <c r="I55" s="42">
        <f>расчеты!X4</f>
        <v>15421.319796954314</v>
      </c>
      <c r="J55" s="42">
        <f>расчеты!Y4</f>
        <v>15421.319796954314</v>
      </c>
    </row>
    <row r="56" spans="1:10" ht="15" x14ac:dyDescent="0.25">
      <c r="A56" s="41"/>
      <c r="B56" s="41"/>
      <c r="C56" s="2" t="s">
        <v>20</v>
      </c>
      <c r="D56" s="2" t="s">
        <v>22</v>
      </c>
      <c r="E56" s="2" t="s">
        <v>36</v>
      </c>
      <c r="F56" s="2" t="s">
        <v>42</v>
      </c>
      <c r="G56" s="2" t="s">
        <v>44</v>
      </c>
      <c r="H56" s="42">
        <f>расчеты!W5</f>
        <v>55076.142131979694</v>
      </c>
      <c r="I56" s="42">
        <f>расчеты!X5</f>
        <v>0</v>
      </c>
      <c r="J56" s="42">
        <f>расчеты!Y5</f>
        <v>0</v>
      </c>
    </row>
    <row r="57" spans="1:10" ht="15" x14ac:dyDescent="0.25">
      <c r="A57" s="41"/>
      <c r="B57" s="41"/>
      <c r="C57" s="2" t="s">
        <v>20</v>
      </c>
      <c r="D57" s="2" t="s">
        <v>46</v>
      </c>
      <c r="E57" s="2" t="s">
        <v>36</v>
      </c>
      <c r="F57" s="2" t="s">
        <v>42</v>
      </c>
      <c r="G57" s="2" t="s">
        <v>44</v>
      </c>
      <c r="H57" s="42">
        <f>расчеты!W6</f>
        <v>0</v>
      </c>
      <c r="I57" s="42">
        <f>расчеты!X6</f>
        <v>0</v>
      </c>
      <c r="J57" s="42">
        <f>расчеты!Y6</f>
        <v>0</v>
      </c>
    </row>
    <row r="58" spans="1:10" ht="15" x14ac:dyDescent="0.25">
      <c r="A58" s="41"/>
      <c r="B58" s="41"/>
      <c r="C58" s="2" t="s">
        <v>20</v>
      </c>
      <c r="D58" s="2" t="s">
        <v>22</v>
      </c>
      <c r="E58" s="2" t="s">
        <v>49</v>
      </c>
      <c r="F58" s="2" t="s">
        <v>54</v>
      </c>
      <c r="G58" s="2" t="s">
        <v>56</v>
      </c>
      <c r="H58" s="42">
        <f>расчеты!W7</f>
        <v>836.59873096446699</v>
      </c>
      <c r="I58" s="42">
        <f>расчеты!X7</f>
        <v>128.78375634517766</v>
      </c>
      <c r="J58" s="42">
        <f>расчеты!Y7</f>
        <v>128.78375634517766</v>
      </c>
    </row>
    <row r="59" spans="1:10" ht="15" x14ac:dyDescent="0.25">
      <c r="A59" s="41"/>
      <c r="B59" s="41"/>
      <c r="C59" s="2" t="s">
        <v>20</v>
      </c>
      <c r="D59" s="2" t="s">
        <v>22</v>
      </c>
      <c r="E59" s="2" t="s">
        <v>36</v>
      </c>
      <c r="F59" s="2" t="s">
        <v>54</v>
      </c>
      <c r="G59" s="2" t="s">
        <v>60</v>
      </c>
      <c r="H59" s="42">
        <f>расчеты!W8</f>
        <v>101927.63807106599</v>
      </c>
      <c r="I59" s="42">
        <f>расчеты!X8</f>
        <v>106075.13908629442</v>
      </c>
      <c r="J59" s="42">
        <f>расчеты!Y8</f>
        <v>106075.13908629442</v>
      </c>
    </row>
    <row r="60" spans="1:10" ht="15" x14ac:dyDescent="0.25">
      <c r="A60" s="41"/>
      <c r="B60" s="41"/>
      <c r="C60" s="2" t="s">
        <v>20</v>
      </c>
      <c r="D60" s="2" t="s">
        <v>22</v>
      </c>
      <c r="E60" s="2" t="s">
        <v>36</v>
      </c>
      <c r="F60" s="2" t="s">
        <v>54</v>
      </c>
      <c r="G60" s="2" t="s">
        <v>62</v>
      </c>
      <c r="H60" s="42">
        <f>расчеты!W9</f>
        <v>2990.0601522842639</v>
      </c>
      <c r="I60" s="42">
        <f>расчеты!X9</f>
        <v>3004.4901015228425</v>
      </c>
      <c r="J60" s="42">
        <f>расчеты!Y9</f>
        <v>3006.6695431472085</v>
      </c>
    </row>
    <row r="61" spans="1:10" ht="15" x14ac:dyDescent="0.25">
      <c r="A61" s="41"/>
      <c r="B61" s="41"/>
      <c r="C61" s="2" t="s">
        <v>20</v>
      </c>
      <c r="D61" s="2" t="s">
        <v>22</v>
      </c>
      <c r="E61" s="2" t="s">
        <v>36</v>
      </c>
      <c r="F61" s="2" t="s">
        <v>54</v>
      </c>
      <c r="G61" s="2" t="s">
        <v>64</v>
      </c>
      <c r="H61" s="42">
        <f>расчеты!W10</f>
        <v>7891.1601522842648</v>
      </c>
      <c r="I61" s="42">
        <f>расчеты!X10</f>
        <v>6709.1710659898472</v>
      </c>
      <c r="J61" s="42">
        <f>расчеты!Y10</f>
        <v>6951.9860406091375</v>
      </c>
    </row>
    <row r="62" spans="1:10" ht="15" x14ac:dyDescent="0.25">
      <c r="A62" s="41"/>
      <c r="B62" s="41"/>
      <c r="C62" s="2" t="s">
        <v>20</v>
      </c>
      <c r="D62" s="2" t="s">
        <v>22</v>
      </c>
      <c r="E62" s="2" t="s">
        <v>36</v>
      </c>
      <c r="F62" s="2" t="s">
        <v>54</v>
      </c>
      <c r="G62" s="2" t="s">
        <v>66</v>
      </c>
      <c r="H62" s="42">
        <f>расчеты!W11</f>
        <v>36625.634517766499</v>
      </c>
      <c r="I62" s="42">
        <f>расчеты!X11</f>
        <v>10936.548223350253</v>
      </c>
      <c r="J62" s="42">
        <f>расчеты!Y11</f>
        <v>1494.9238578680204</v>
      </c>
    </row>
    <row r="63" spans="1:10" ht="15" x14ac:dyDescent="0.25">
      <c r="A63" s="41"/>
      <c r="B63" s="41"/>
      <c r="C63" s="2" t="s">
        <v>20</v>
      </c>
      <c r="D63" s="2" t="s">
        <v>22</v>
      </c>
      <c r="E63" s="2" t="s">
        <v>36</v>
      </c>
      <c r="F63" s="2" t="s">
        <v>54</v>
      </c>
      <c r="G63" s="2" t="s">
        <v>68</v>
      </c>
      <c r="H63" s="42">
        <f>расчеты!W12</f>
        <v>42504.280964466998</v>
      </c>
      <c r="I63" s="42">
        <f>расчеты!X12</f>
        <v>40397.484771573603</v>
      </c>
      <c r="J63" s="42">
        <f>расчеты!Y12</f>
        <v>41890.575380710659</v>
      </c>
    </row>
    <row r="64" spans="1:10" ht="15" x14ac:dyDescent="0.25">
      <c r="A64" s="41"/>
      <c r="B64" s="41"/>
      <c r="C64" s="2" t="s">
        <v>20</v>
      </c>
      <c r="D64" s="2" t="s">
        <v>22</v>
      </c>
      <c r="E64" s="2" t="s">
        <v>36</v>
      </c>
      <c r="F64" s="2" t="s">
        <v>54</v>
      </c>
      <c r="G64" s="2" t="s">
        <v>70</v>
      </c>
      <c r="H64" s="42">
        <f>расчеты!W13</f>
        <v>2571.7804568527918</v>
      </c>
      <c r="I64" s="42">
        <f>расчеты!X13</f>
        <v>2571.7804568527918</v>
      </c>
      <c r="J64" s="42">
        <f>расчеты!Y13</f>
        <v>2571.7804568527918</v>
      </c>
    </row>
    <row r="65" spans="1:10" ht="15" x14ac:dyDescent="0.25">
      <c r="A65" s="41"/>
      <c r="B65" s="41"/>
      <c r="C65" s="2" t="s">
        <v>20</v>
      </c>
      <c r="D65" s="2" t="s">
        <v>22</v>
      </c>
      <c r="E65" s="2" t="s">
        <v>36</v>
      </c>
      <c r="F65" s="2" t="s">
        <v>54</v>
      </c>
      <c r="G65" s="2" t="s">
        <v>72</v>
      </c>
      <c r="H65" s="42">
        <f>расчеты!W14</f>
        <v>7.8680203045685282</v>
      </c>
      <c r="I65" s="42">
        <f>расчеты!X14</f>
        <v>7.8680203045685282</v>
      </c>
      <c r="J65" s="42">
        <f>расчеты!Y14</f>
        <v>7.8680203045685282</v>
      </c>
    </row>
    <row r="66" spans="1:10" ht="15" x14ac:dyDescent="0.25">
      <c r="A66" s="41"/>
      <c r="B66" s="41"/>
      <c r="C66" s="2" t="s">
        <v>20</v>
      </c>
      <c r="D66" s="2" t="s">
        <v>22</v>
      </c>
      <c r="E66" s="2" t="s">
        <v>36</v>
      </c>
      <c r="F66" s="2" t="s">
        <v>74</v>
      </c>
      <c r="G66" s="2" t="s">
        <v>68</v>
      </c>
      <c r="H66" s="42">
        <f>расчеты!W15</f>
        <v>6.7114213197969539</v>
      </c>
      <c r="I66" s="42">
        <f>расчеты!X15</f>
        <v>6.7114213197969539</v>
      </c>
      <c r="J66" s="42">
        <f>расчеты!Y15</f>
        <v>6.7114213197969539</v>
      </c>
    </row>
    <row r="67" spans="1:10" ht="15" x14ac:dyDescent="0.25">
      <c r="A67" s="41"/>
      <c r="B67" s="41"/>
      <c r="C67" s="2" t="s">
        <v>20</v>
      </c>
      <c r="D67" s="2" t="s">
        <v>22</v>
      </c>
      <c r="E67" s="2" t="s">
        <v>36</v>
      </c>
      <c r="F67" s="2" t="s">
        <v>78</v>
      </c>
      <c r="G67" s="2" t="s">
        <v>79</v>
      </c>
      <c r="H67" s="42">
        <f>расчеты!W16</f>
        <v>355806.96903553297</v>
      </c>
      <c r="I67" s="42">
        <f>расчеты!X16</f>
        <v>377850.25862944167</v>
      </c>
      <c r="J67" s="42">
        <f>расчеты!Y16</f>
        <v>377850.25862944167</v>
      </c>
    </row>
    <row r="68" spans="1:10" ht="15" x14ac:dyDescent="0.25">
      <c r="A68" s="41"/>
      <c r="B68" s="41"/>
      <c r="C68" s="2" t="s">
        <v>20</v>
      </c>
      <c r="D68" s="2" t="s">
        <v>22</v>
      </c>
      <c r="E68" s="2" t="s">
        <v>36</v>
      </c>
      <c r="F68" s="2" t="s">
        <v>78</v>
      </c>
      <c r="G68" s="2" t="s">
        <v>80</v>
      </c>
      <c r="H68" s="42">
        <f>расчеты!W17</f>
        <v>1121.9875634517766</v>
      </c>
      <c r="I68" s="42">
        <f>расчеты!X17</f>
        <v>1122.9631979695432</v>
      </c>
      <c r="J68" s="42">
        <f>расчеты!Y17</f>
        <v>1122.9631979695432</v>
      </c>
    </row>
    <row r="69" spans="1:10" ht="15" x14ac:dyDescent="0.25">
      <c r="A69" s="41"/>
      <c r="B69" s="41"/>
      <c r="C69" s="2" t="s">
        <v>20</v>
      </c>
      <c r="D69" s="2" t="s">
        <v>22</v>
      </c>
      <c r="E69" s="2" t="s">
        <v>36</v>
      </c>
      <c r="F69" s="2" t="s">
        <v>78</v>
      </c>
      <c r="G69" s="2" t="s">
        <v>64</v>
      </c>
      <c r="H69" s="42">
        <f>расчеты!W18</f>
        <v>3627.1573604060914</v>
      </c>
      <c r="I69" s="42">
        <f>расчеты!X18</f>
        <v>3918.2741116751267</v>
      </c>
      <c r="J69" s="42">
        <f>расчеты!Y18</f>
        <v>4417.7753807106601</v>
      </c>
    </row>
    <row r="70" spans="1:10" ht="15" x14ac:dyDescent="0.25">
      <c r="A70" s="41"/>
      <c r="B70" s="41"/>
      <c r="C70" s="2" t="s">
        <v>20</v>
      </c>
      <c r="D70" s="2" t="s">
        <v>22</v>
      </c>
      <c r="E70" s="2" t="s">
        <v>36</v>
      </c>
      <c r="F70" s="2" t="s">
        <v>78</v>
      </c>
      <c r="G70" s="2" t="s">
        <v>66</v>
      </c>
      <c r="H70" s="42">
        <f>расчеты!W19</f>
        <v>472.08121827411168</v>
      </c>
      <c r="I70" s="42">
        <f>расчеты!X19</f>
        <v>0</v>
      </c>
      <c r="J70" s="42">
        <f>расчеты!Y19</f>
        <v>0</v>
      </c>
    </row>
    <row r="71" spans="1:10" ht="15" x14ac:dyDescent="0.25">
      <c r="A71" s="41"/>
      <c r="B71" s="41"/>
      <c r="C71" s="2" t="s">
        <v>20</v>
      </c>
      <c r="D71" s="2" t="s">
        <v>22</v>
      </c>
      <c r="E71" s="2" t="s">
        <v>36</v>
      </c>
      <c r="F71" s="2" t="s">
        <v>78</v>
      </c>
      <c r="G71" s="2" t="s">
        <v>68</v>
      </c>
      <c r="H71" s="42">
        <f>расчеты!W20</f>
        <v>46975.661167512691</v>
      </c>
      <c r="I71" s="42">
        <f>расчеты!X20</f>
        <v>54397.64340101523</v>
      </c>
      <c r="J71" s="42">
        <f>расчеты!Y20</f>
        <v>54589.174619289341</v>
      </c>
    </row>
    <row r="72" spans="1:10" ht="15" x14ac:dyDescent="0.25">
      <c r="A72" s="41"/>
      <c r="B72" s="41"/>
      <c r="C72" s="2" t="s">
        <v>20</v>
      </c>
      <c r="D72" s="2" t="s">
        <v>22</v>
      </c>
      <c r="E72" s="2" t="s">
        <v>36</v>
      </c>
      <c r="F72" s="2" t="s">
        <v>78</v>
      </c>
      <c r="G72" s="2" t="s">
        <v>70</v>
      </c>
      <c r="H72" s="42">
        <f>расчеты!W21</f>
        <v>1440.3984771573605</v>
      </c>
      <c r="I72" s="42">
        <f>расчеты!X21</f>
        <v>1440.3984771573605</v>
      </c>
      <c r="J72" s="42">
        <f>расчеты!Y21</f>
        <v>1440.3984771573605</v>
      </c>
    </row>
    <row r="73" spans="1:10" ht="15" x14ac:dyDescent="0.25">
      <c r="A73" s="41"/>
      <c r="B73" s="41"/>
      <c r="C73" s="2" t="s">
        <v>20</v>
      </c>
      <c r="D73" s="2" t="s">
        <v>22</v>
      </c>
      <c r="E73" s="2" t="s">
        <v>36</v>
      </c>
      <c r="F73" s="2" t="s">
        <v>78</v>
      </c>
      <c r="G73" s="2" t="s">
        <v>72</v>
      </c>
      <c r="H73" s="42">
        <f>расчеты!W22</f>
        <v>123.52791878172589</v>
      </c>
      <c r="I73" s="42">
        <f>расчеты!X22</f>
        <v>123.52791878172589</v>
      </c>
      <c r="J73" s="42">
        <f>расчеты!Y22</f>
        <v>123.52791878172589</v>
      </c>
    </row>
    <row r="74" spans="1:10" ht="15" x14ac:dyDescent="0.25">
      <c r="A74" s="41"/>
      <c r="B74" s="41"/>
      <c r="C74" s="2" t="s">
        <v>20</v>
      </c>
      <c r="D74" s="2" t="s">
        <v>22</v>
      </c>
      <c r="E74" s="2" t="s">
        <v>36</v>
      </c>
      <c r="F74" s="2" t="s">
        <v>86</v>
      </c>
      <c r="G74" s="2" t="s">
        <v>80</v>
      </c>
      <c r="H74" s="42">
        <f>расчеты!W23</f>
        <v>865.48223350253807</v>
      </c>
      <c r="I74" s="42">
        <f>расчеты!X23</f>
        <v>865.48223350253807</v>
      </c>
      <c r="J74" s="42">
        <f>расчеты!Y23</f>
        <v>865.48223350253807</v>
      </c>
    </row>
  </sheetData>
  <mergeCells count="8">
    <mergeCell ref="A3:J3"/>
    <mergeCell ref="B4:G4"/>
    <mergeCell ref="A5:J5"/>
    <mergeCell ref="A6:J6"/>
    <mergeCell ref="A8:A9"/>
    <mergeCell ref="B8:B9"/>
    <mergeCell ref="C8:G8"/>
    <mergeCell ref="H8:J8"/>
  </mergeCells>
  <pageMargins left="0.7" right="0.7" top="0.43" bottom="0.5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64"/>
  <sheetViews>
    <sheetView zoomScaleNormal="100" workbookViewId="0">
      <selection activeCell="K17" sqref="K17"/>
    </sheetView>
  </sheetViews>
  <sheetFormatPr defaultRowHeight="12.75" x14ac:dyDescent="0.2"/>
  <cols>
    <col min="1" max="1" width="48.28515625" style="4" customWidth="1"/>
    <col min="2" max="2" width="4.140625" style="4" bestFit="1" customWidth="1"/>
    <col min="3" max="3" width="4.42578125" style="4" bestFit="1" customWidth="1"/>
    <col min="4" max="5" width="4.85546875" style="4" bestFit="1" customWidth="1"/>
    <col min="6" max="6" width="5.7109375" style="4" bestFit="1" customWidth="1"/>
    <col min="7" max="7" width="3.140625" style="4" bestFit="1" customWidth="1"/>
    <col min="8" max="8" width="4" style="4" bestFit="1" customWidth="1"/>
    <col min="9" max="9" width="8" style="4" bestFit="1" customWidth="1"/>
    <col min="10" max="10" width="4" style="4" bestFit="1" customWidth="1"/>
    <col min="11" max="13" width="10.5703125" style="4" bestFit="1" customWidth="1"/>
    <col min="14" max="14" width="0.5703125" style="4" customWidth="1"/>
    <col min="15" max="16384" width="9.140625" style="4"/>
  </cols>
  <sheetData>
    <row r="1" spans="1:13" x14ac:dyDescent="0.2">
      <c r="A1" s="3" t="s">
        <v>87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5" spans="1:13" x14ac:dyDescent="0.2">
      <c r="A5" s="15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6</v>
      </c>
      <c r="H5" s="15" t="s">
        <v>7</v>
      </c>
      <c r="I5" s="15" t="s">
        <v>8</v>
      </c>
      <c r="J5" s="5" t="s">
        <v>9</v>
      </c>
      <c r="K5" s="5" t="s">
        <v>10</v>
      </c>
      <c r="L5" s="5" t="s">
        <v>11</v>
      </c>
      <c r="M5" s="5" t="s">
        <v>12</v>
      </c>
    </row>
    <row r="6" spans="1:13" hidden="1" x14ac:dyDescent="0.2">
      <c r="A6" s="7" t="s">
        <v>13</v>
      </c>
      <c r="B6" s="8"/>
      <c r="C6" s="9"/>
      <c r="D6" s="9"/>
      <c r="E6" s="9"/>
      <c r="F6" s="9"/>
      <c r="G6" s="9"/>
      <c r="H6" s="9"/>
      <c r="I6" s="9"/>
      <c r="J6" s="16"/>
      <c r="K6" s="6">
        <v>8595459</v>
      </c>
      <c r="L6" s="6">
        <v>7943266.7999999998</v>
      </c>
      <c r="M6" s="6">
        <v>7854140.0999999996</v>
      </c>
    </row>
    <row r="7" spans="1:13" ht="25.5" hidden="1" x14ac:dyDescent="0.2">
      <c r="A7" s="7" t="s">
        <v>14</v>
      </c>
      <c r="B7" s="8" t="s">
        <v>15</v>
      </c>
      <c r="C7" s="9"/>
      <c r="D7" s="9"/>
      <c r="E7" s="9"/>
      <c r="F7" s="9"/>
      <c r="G7" s="9"/>
      <c r="H7" s="9"/>
      <c r="I7" s="9"/>
      <c r="J7" s="17"/>
      <c r="K7" s="10">
        <v>8595459</v>
      </c>
      <c r="L7" s="10">
        <v>7943266.7999999998</v>
      </c>
      <c r="M7" s="10">
        <v>7854140.0999999996</v>
      </c>
    </row>
    <row r="8" spans="1:13" ht="25.5" hidden="1" x14ac:dyDescent="0.2">
      <c r="A8" s="7" t="s">
        <v>14</v>
      </c>
      <c r="B8" s="8" t="s">
        <v>15</v>
      </c>
      <c r="C8" s="9" t="s">
        <v>16</v>
      </c>
      <c r="D8" s="9"/>
      <c r="E8" s="9"/>
      <c r="F8" s="9"/>
      <c r="G8" s="9"/>
      <c r="H8" s="9"/>
      <c r="I8" s="9"/>
      <c r="J8" s="17"/>
      <c r="K8" s="10">
        <v>8595459</v>
      </c>
      <c r="L8" s="10">
        <v>7943266.7999999998</v>
      </c>
      <c r="M8" s="10">
        <v>7854140.0999999996</v>
      </c>
    </row>
    <row r="9" spans="1:13" ht="25.5" hidden="1" x14ac:dyDescent="0.2">
      <c r="A9" s="7" t="s">
        <v>14</v>
      </c>
      <c r="B9" s="8" t="s">
        <v>15</v>
      </c>
      <c r="C9" s="9" t="s">
        <v>16</v>
      </c>
      <c r="D9" s="9" t="s">
        <v>16</v>
      </c>
      <c r="E9" s="9"/>
      <c r="F9" s="9"/>
      <c r="G9" s="9"/>
      <c r="H9" s="9"/>
      <c r="I9" s="9"/>
      <c r="J9" s="17"/>
      <c r="K9" s="10">
        <v>8595459</v>
      </c>
      <c r="L9" s="10">
        <v>7943266.7999999998</v>
      </c>
      <c r="M9" s="10">
        <v>7854140.0999999996</v>
      </c>
    </row>
    <row r="10" spans="1:13" ht="25.5" hidden="1" x14ac:dyDescent="0.2">
      <c r="A10" s="7" t="s">
        <v>17</v>
      </c>
      <c r="B10" s="8" t="s">
        <v>15</v>
      </c>
      <c r="C10" s="9" t="s">
        <v>16</v>
      </c>
      <c r="D10" s="9" t="s">
        <v>16</v>
      </c>
      <c r="E10" s="9" t="s">
        <v>18</v>
      </c>
      <c r="F10" s="9"/>
      <c r="G10" s="9"/>
      <c r="H10" s="9"/>
      <c r="I10" s="9"/>
      <c r="J10" s="17"/>
      <c r="K10" s="10">
        <v>196000</v>
      </c>
      <c r="L10" s="10">
        <v>196000</v>
      </c>
      <c r="M10" s="10">
        <v>196000</v>
      </c>
    </row>
    <row r="11" spans="1:13" hidden="1" x14ac:dyDescent="0.2">
      <c r="A11" s="7" t="s">
        <v>19</v>
      </c>
      <c r="B11" s="8" t="s">
        <v>15</v>
      </c>
      <c r="C11" s="9" t="s">
        <v>16</v>
      </c>
      <c r="D11" s="9" t="s">
        <v>16</v>
      </c>
      <c r="E11" s="9" t="s">
        <v>18</v>
      </c>
      <c r="F11" s="9" t="s">
        <v>20</v>
      </c>
      <c r="G11" s="9"/>
      <c r="H11" s="9"/>
      <c r="I11" s="9"/>
      <c r="J11" s="17"/>
      <c r="K11" s="10">
        <v>196000</v>
      </c>
      <c r="L11" s="10">
        <v>196000</v>
      </c>
      <c r="M11" s="10">
        <v>196000</v>
      </c>
    </row>
    <row r="12" spans="1:13" hidden="1" x14ac:dyDescent="0.2">
      <c r="A12" s="7" t="s">
        <v>21</v>
      </c>
      <c r="B12" s="8" t="s">
        <v>15</v>
      </c>
      <c r="C12" s="9" t="s">
        <v>16</v>
      </c>
      <c r="D12" s="9" t="s">
        <v>16</v>
      </c>
      <c r="E12" s="9" t="s">
        <v>18</v>
      </c>
      <c r="F12" s="9" t="s">
        <v>20</v>
      </c>
      <c r="G12" s="9" t="s">
        <v>22</v>
      </c>
      <c r="H12" s="9"/>
      <c r="I12" s="9"/>
      <c r="J12" s="17"/>
      <c r="K12" s="10">
        <v>196000</v>
      </c>
      <c r="L12" s="10">
        <v>196000</v>
      </c>
      <c r="M12" s="10">
        <v>196000</v>
      </c>
    </row>
    <row r="13" spans="1:13" hidden="1" x14ac:dyDescent="0.2">
      <c r="A13" s="7" t="s">
        <v>23</v>
      </c>
      <c r="B13" s="8" t="s">
        <v>15</v>
      </c>
      <c r="C13" s="9" t="s">
        <v>16</v>
      </c>
      <c r="D13" s="9" t="s">
        <v>16</v>
      </c>
      <c r="E13" s="9" t="s">
        <v>18</v>
      </c>
      <c r="F13" s="9" t="s">
        <v>20</v>
      </c>
      <c r="G13" s="9" t="s">
        <v>22</v>
      </c>
      <c r="H13" s="9" t="s">
        <v>24</v>
      </c>
      <c r="I13" s="9"/>
      <c r="J13" s="17"/>
      <c r="K13" s="10">
        <v>196000</v>
      </c>
      <c r="L13" s="10">
        <v>196000</v>
      </c>
      <c r="M13" s="10">
        <v>196000</v>
      </c>
    </row>
    <row r="14" spans="1:13" ht="25.5" hidden="1" x14ac:dyDescent="0.2">
      <c r="A14" s="7" t="s">
        <v>25</v>
      </c>
      <c r="B14" s="8" t="s">
        <v>15</v>
      </c>
      <c r="C14" s="9" t="s">
        <v>16</v>
      </c>
      <c r="D14" s="9" t="s">
        <v>16</v>
      </c>
      <c r="E14" s="9" t="s">
        <v>18</v>
      </c>
      <c r="F14" s="9" t="s">
        <v>20</v>
      </c>
      <c r="G14" s="9" t="s">
        <v>22</v>
      </c>
      <c r="H14" s="9" t="s">
        <v>24</v>
      </c>
      <c r="I14" s="9" t="s">
        <v>26</v>
      </c>
      <c r="J14" s="17"/>
      <c r="K14" s="10">
        <v>196000</v>
      </c>
      <c r="L14" s="10">
        <v>196000</v>
      </c>
      <c r="M14" s="10">
        <v>196000</v>
      </c>
    </row>
    <row r="15" spans="1:13" hidden="1" x14ac:dyDescent="0.2">
      <c r="A15" s="7" t="s">
        <v>27</v>
      </c>
      <c r="B15" s="8" t="s">
        <v>15</v>
      </c>
      <c r="C15" s="9" t="s">
        <v>16</v>
      </c>
      <c r="D15" s="9" t="s">
        <v>16</v>
      </c>
      <c r="E15" s="9" t="s">
        <v>18</v>
      </c>
      <c r="F15" s="9" t="s">
        <v>20</v>
      </c>
      <c r="G15" s="9" t="s">
        <v>22</v>
      </c>
      <c r="H15" s="9" t="s">
        <v>24</v>
      </c>
      <c r="I15" s="9" t="s">
        <v>28</v>
      </c>
      <c r="J15" s="17"/>
      <c r="K15" s="10">
        <v>196000</v>
      </c>
      <c r="L15" s="10">
        <v>196000</v>
      </c>
      <c r="M15" s="10">
        <v>196000</v>
      </c>
    </row>
    <row r="16" spans="1:13" hidden="1" x14ac:dyDescent="0.2">
      <c r="A16" s="7" t="s">
        <v>29</v>
      </c>
      <c r="B16" s="8" t="s">
        <v>15</v>
      </c>
      <c r="C16" s="9" t="s">
        <v>16</v>
      </c>
      <c r="D16" s="9" t="s">
        <v>16</v>
      </c>
      <c r="E16" s="9" t="s">
        <v>18</v>
      </c>
      <c r="F16" s="9" t="s">
        <v>20</v>
      </c>
      <c r="G16" s="9" t="s">
        <v>22</v>
      </c>
      <c r="H16" s="9" t="s">
        <v>24</v>
      </c>
      <c r="I16" s="9" t="s">
        <v>30</v>
      </c>
      <c r="J16" s="17"/>
      <c r="K16" s="10">
        <v>196000</v>
      </c>
      <c r="L16" s="10">
        <v>196000</v>
      </c>
      <c r="M16" s="10">
        <v>196000</v>
      </c>
    </row>
    <row r="17" spans="1:13" x14ac:dyDescent="0.2">
      <c r="A17" s="7" t="s">
        <v>31</v>
      </c>
      <c r="B17" s="8" t="s">
        <v>15</v>
      </c>
      <c r="C17" s="9" t="s">
        <v>16</v>
      </c>
      <c r="D17" s="9" t="s">
        <v>16</v>
      </c>
      <c r="E17" s="9" t="s">
        <v>18</v>
      </c>
      <c r="F17" s="9" t="s">
        <v>20</v>
      </c>
      <c r="G17" s="9" t="s">
        <v>22</v>
      </c>
      <c r="H17" s="9" t="s">
        <v>24</v>
      </c>
      <c r="I17" s="9" t="s">
        <v>30</v>
      </c>
      <c r="J17" s="17" t="s">
        <v>32</v>
      </c>
      <c r="K17" s="10">
        <v>196000</v>
      </c>
      <c r="L17" s="10">
        <v>196000</v>
      </c>
      <c r="M17" s="10">
        <v>196000</v>
      </c>
    </row>
    <row r="18" spans="1:13" hidden="1" x14ac:dyDescent="0.2">
      <c r="A18" s="7" t="s">
        <v>33</v>
      </c>
      <c r="B18" s="8" t="s">
        <v>15</v>
      </c>
      <c r="C18" s="9" t="s">
        <v>16</v>
      </c>
      <c r="D18" s="9" t="s">
        <v>16</v>
      </c>
      <c r="E18" s="9" t="s">
        <v>34</v>
      </c>
      <c r="F18" s="9"/>
      <c r="G18" s="9"/>
      <c r="H18" s="9"/>
      <c r="I18" s="9"/>
      <c r="J18" s="17"/>
      <c r="K18" s="10">
        <v>700000</v>
      </c>
      <c r="L18" s="10"/>
      <c r="M18" s="10"/>
    </row>
    <row r="19" spans="1:13" hidden="1" x14ac:dyDescent="0.2">
      <c r="A19" s="7" t="s">
        <v>19</v>
      </c>
      <c r="B19" s="8" t="s">
        <v>15</v>
      </c>
      <c r="C19" s="9" t="s">
        <v>16</v>
      </c>
      <c r="D19" s="9" t="s">
        <v>16</v>
      </c>
      <c r="E19" s="9" t="s">
        <v>34</v>
      </c>
      <c r="F19" s="9" t="s">
        <v>20</v>
      </c>
      <c r="G19" s="9"/>
      <c r="H19" s="9"/>
      <c r="I19" s="9"/>
      <c r="J19" s="17"/>
      <c r="K19" s="10">
        <v>700000</v>
      </c>
      <c r="L19" s="10"/>
      <c r="M19" s="10"/>
    </row>
    <row r="20" spans="1:13" hidden="1" x14ac:dyDescent="0.2">
      <c r="A20" s="7" t="s">
        <v>21</v>
      </c>
      <c r="B20" s="8" t="s">
        <v>15</v>
      </c>
      <c r="C20" s="9" t="s">
        <v>16</v>
      </c>
      <c r="D20" s="9" t="s">
        <v>16</v>
      </c>
      <c r="E20" s="9" t="s">
        <v>34</v>
      </c>
      <c r="F20" s="9" t="s">
        <v>20</v>
      </c>
      <c r="G20" s="9" t="s">
        <v>22</v>
      </c>
      <c r="H20" s="9"/>
      <c r="I20" s="9"/>
      <c r="J20" s="17"/>
      <c r="K20" s="10">
        <v>700000</v>
      </c>
      <c r="L20" s="10"/>
      <c r="M20" s="10"/>
    </row>
    <row r="21" spans="1:13" ht="38.25" hidden="1" x14ac:dyDescent="0.2">
      <c r="A21" s="7" t="s">
        <v>35</v>
      </c>
      <c r="B21" s="8" t="s">
        <v>15</v>
      </c>
      <c r="C21" s="9" t="s">
        <v>16</v>
      </c>
      <c r="D21" s="9" t="s">
        <v>16</v>
      </c>
      <c r="E21" s="9" t="s">
        <v>34</v>
      </c>
      <c r="F21" s="9" t="s">
        <v>20</v>
      </c>
      <c r="G21" s="9" t="s">
        <v>22</v>
      </c>
      <c r="H21" s="9" t="s">
        <v>36</v>
      </c>
      <c r="I21" s="9"/>
      <c r="J21" s="17"/>
      <c r="K21" s="10">
        <v>700000</v>
      </c>
      <c r="L21" s="10"/>
      <c r="M21" s="10"/>
    </row>
    <row r="22" spans="1:13" ht="25.5" hidden="1" x14ac:dyDescent="0.2">
      <c r="A22" s="7" t="s">
        <v>37</v>
      </c>
      <c r="B22" s="8" t="s">
        <v>15</v>
      </c>
      <c r="C22" s="9" t="s">
        <v>16</v>
      </c>
      <c r="D22" s="9" t="s">
        <v>16</v>
      </c>
      <c r="E22" s="9" t="s">
        <v>34</v>
      </c>
      <c r="F22" s="9" t="s">
        <v>20</v>
      </c>
      <c r="G22" s="9" t="s">
        <v>22</v>
      </c>
      <c r="H22" s="9" t="s">
        <v>36</v>
      </c>
      <c r="I22" s="9" t="s">
        <v>38</v>
      </c>
      <c r="J22" s="17"/>
      <c r="K22" s="10">
        <v>700000</v>
      </c>
      <c r="L22" s="10"/>
      <c r="M22" s="10"/>
    </row>
    <row r="23" spans="1:13" hidden="1" x14ac:dyDescent="0.2">
      <c r="A23" s="7" t="s">
        <v>39</v>
      </c>
      <c r="B23" s="8" t="s">
        <v>15</v>
      </c>
      <c r="C23" s="9" t="s">
        <v>16</v>
      </c>
      <c r="D23" s="9" t="s">
        <v>16</v>
      </c>
      <c r="E23" s="9" t="s">
        <v>34</v>
      </c>
      <c r="F23" s="9" t="s">
        <v>20</v>
      </c>
      <c r="G23" s="9" t="s">
        <v>22</v>
      </c>
      <c r="H23" s="9" t="s">
        <v>36</v>
      </c>
      <c r="I23" s="9" t="s">
        <v>40</v>
      </c>
      <c r="J23" s="17"/>
      <c r="K23" s="10">
        <v>700000</v>
      </c>
      <c r="L23" s="10"/>
      <c r="M23" s="10"/>
    </row>
    <row r="24" spans="1:13" ht="38.25" hidden="1" x14ac:dyDescent="0.2">
      <c r="A24" s="7" t="s">
        <v>41</v>
      </c>
      <c r="B24" s="8" t="s">
        <v>15</v>
      </c>
      <c r="C24" s="9" t="s">
        <v>16</v>
      </c>
      <c r="D24" s="9" t="s">
        <v>16</v>
      </c>
      <c r="E24" s="9" t="s">
        <v>34</v>
      </c>
      <c r="F24" s="9" t="s">
        <v>20</v>
      </c>
      <c r="G24" s="9" t="s">
        <v>22</v>
      </c>
      <c r="H24" s="9" t="s">
        <v>36</v>
      </c>
      <c r="I24" s="9" t="s">
        <v>42</v>
      </c>
      <c r="J24" s="17"/>
      <c r="K24" s="10">
        <v>700000</v>
      </c>
      <c r="L24" s="10"/>
      <c r="M24" s="10"/>
    </row>
    <row r="25" spans="1:13" ht="38.25" x14ac:dyDescent="0.2">
      <c r="A25" s="7" t="s">
        <v>43</v>
      </c>
      <c r="B25" s="8" t="s">
        <v>15</v>
      </c>
      <c r="C25" s="9" t="s">
        <v>16</v>
      </c>
      <c r="D25" s="9" t="s">
        <v>16</v>
      </c>
      <c r="E25" s="9" t="s">
        <v>34</v>
      </c>
      <c r="F25" s="9" t="s">
        <v>20</v>
      </c>
      <c r="G25" s="9" t="s">
        <v>22</v>
      </c>
      <c r="H25" s="9" t="s">
        <v>36</v>
      </c>
      <c r="I25" s="9" t="s">
        <v>42</v>
      </c>
      <c r="J25" s="17" t="s">
        <v>44</v>
      </c>
      <c r="K25" s="10">
        <v>700000</v>
      </c>
      <c r="L25" s="10"/>
      <c r="M25" s="10"/>
    </row>
    <row r="26" spans="1:13" hidden="1" x14ac:dyDescent="0.2">
      <c r="A26" s="7" t="s">
        <v>45</v>
      </c>
      <c r="B26" s="8" t="s">
        <v>15</v>
      </c>
      <c r="C26" s="9" t="s">
        <v>16</v>
      </c>
      <c r="D26" s="9" t="s">
        <v>16</v>
      </c>
      <c r="E26" s="9" t="s">
        <v>34</v>
      </c>
      <c r="F26" s="9" t="s">
        <v>20</v>
      </c>
      <c r="G26" s="9" t="s">
        <v>46</v>
      </c>
      <c r="H26" s="9"/>
      <c r="I26" s="9"/>
      <c r="J26" s="17"/>
      <c r="K26" s="10"/>
      <c r="L26" s="10"/>
      <c r="M26" s="10"/>
    </row>
    <row r="27" spans="1:13" ht="25.5" hidden="1" x14ac:dyDescent="0.2">
      <c r="A27" s="7" t="s">
        <v>47</v>
      </c>
      <c r="B27" s="8" t="s">
        <v>15</v>
      </c>
      <c r="C27" s="9" t="s">
        <v>16</v>
      </c>
      <c r="D27" s="9" t="s">
        <v>16</v>
      </c>
      <c r="E27" s="9" t="s">
        <v>34</v>
      </c>
      <c r="F27" s="9" t="s">
        <v>20</v>
      </c>
      <c r="G27" s="9" t="s">
        <v>46</v>
      </c>
      <c r="H27" s="9" t="s">
        <v>36</v>
      </c>
      <c r="I27" s="9"/>
      <c r="J27" s="17"/>
      <c r="K27" s="10"/>
      <c r="L27" s="10"/>
      <c r="M27" s="10"/>
    </row>
    <row r="28" spans="1:13" ht="38.25" hidden="1" x14ac:dyDescent="0.2">
      <c r="A28" s="7" t="s">
        <v>41</v>
      </c>
      <c r="B28" s="8" t="s">
        <v>15</v>
      </c>
      <c r="C28" s="9" t="s">
        <v>16</v>
      </c>
      <c r="D28" s="9" t="s">
        <v>16</v>
      </c>
      <c r="E28" s="9" t="s">
        <v>34</v>
      </c>
      <c r="F28" s="9" t="s">
        <v>20</v>
      </c>
      <c r="G28" s="9" t="s">
        <v>46</v>
      </c>
      <c r="H28" s="9" t="s">
        <v>36</v>
      </c>
      <c r="I28" s="9" t="s">
        <v>42</v>
      </c>
      <c r="J28" s="17"/>
      <c r="K28" s="10"/>
      <c r="L28" s="10"/>
      <c r="M28" s="10"/>
    </row>
    <row r="29" spans="1:13" ht="38.25" x14ac:dyDescent="0.2">
      <c r="A29" s="7" t="s">
        <v>43</v>
      </c>
      <c r="B29" s="8" t="s">
        <v>15</v>
      </c>
      <c r="C29" s="9" t="s">
        <v>16</v>
      </c>
      <c r="D29" s="9" t="s">
        <v>16</v>
      </c>
      <c r="E29" s="9" t="s">
        <v>34</v>
      </c>
      <c r="F29" s="9" t="s">
        <v>20</v>
      </c>
      <c r="G29" s="9" t="s">
        <v>46</v>
      </c>
      <c r="H29" s="9" t="s">
        <v>36</v>
      </c>
      <c r="I29" s="9" t="s">
        <v>42</v>
      </c>
      <c r="J29" s="17" t="s">
        <v>44</v>
      </c>
      <c r="K29" s="10"/>
      <c r="L29" s="10"/>
      <c r="M29" s="10"/>
    </row>
    <row r="30" spans="1:13" ht="25.5" hidden="1" x14ac:dyDescent="0.2">
      <c r="A30" s="7" t="s">
        <v>48</v>
      </c>
      <c r="B30" s="8" t="s">
        <v>15</v>
      </c>
      <c r="C30" s="9" t="s">
        <v>16</v>
      </c>
      <c r="D30" s="9" t="s">
        <v>16</v>
      </c>
      <c r="E30" s="9" t="s">
        <v>49</v>
      </c>
      <c r="F30" s="9"/>
      <c r="G30" s="9"/>
      <c r="H30" s="9"/>
      <c r="I30" s="9"/>
      <c r="J30" s="17"/>
      <c r="K30" s="10">
        <v>10632.9</v>
      </c>
      <c r="L30" s="10">
        <v>1636.8</v>
      </c>
      <c r="M30" s="10">
        <v>1636.8</v>
      </c>
    </row>
    <row r="31" spans="1:13" hidden="1" x14ac:dyDescent="0.2">
      <c r="A31" s="7" t="s">
        <v>19</v>
      </c>
      <c r="B31" s="8" t="s">
        <v>15</v>
      </c>
      <c r="C31" s="9" t="s">
        <v>16</v>
      </c>
      <c r="D31" s="9" t="s">
        <v>16</v>
      </c>
      <c r="E31" s="9" t="s">
        <v>49</v>
      </c>
      <c r="F31" s="9" t="s">
        <v>20</v>
      </c>
      <c r="G31" s="9"/>
      <c r="H31" s="9"/>
      <c r="I31" s="9"/>
      <c r="J31" s="17"/>
      <c r="K31" s="10">
        <v>10632.9</v>
      </c>
      <c r="L31" s="10">
        <v>1636.8</v>
      </c>
      <c r="M31" s="10">
        <v>1636.8</v>
      </c>
    </row>
    <row r="32" spans="1:13" hidden="1" x14ac:dyDescent="0.2">
      <c r="A32" s="7" t="s">
        <v>21</v>
      </c>
      <c r="B32" s="8" t="s">
        <v>15</v>
      </c>
      <c r="C32" s="9" t="s">
        <v>16</v>
      </c>
      <c r="D32" s="9" t="s">
        <v>16</v>
      </c>
      <c r="E32" s="9" t="s">
        <v>49</v>
      </c>
      <c r="F32" s="9" t="s">
        <v>20</v>
      </c>
      <c r="G32" s="9" t="s">
        <v>22</v>
      </c>
      <c r="H32" s="9"/>
      <c r="I32" s="9"/>
      <c r="J32" s="17"/>
      <c r="K32" s="10">
        <v>10632.9</v>
      </c>
      <c r="L32" s="10">
        <v>1636.8</v>
      </c>
      <c r="M32" s="10">
        <v>1636.8</v>
      </c>
    </row>
    <row r="33" spans="1:13" ht="25.5" hidden="1" x14ac:dyDescent="0.2">
      <c r="A33" s="7" t="s">
        <v>50</v>
      </c>
      <c r="B33" s="8" t="s">
        <v>15</v>
      </c>
      <c r="C33" s="9" t="s">
        <v>16</v>
      </c>
      <c r="D33" s="9" t="s">
        <v>16</v>
      </c>
      <c r="E33" s="9" t="s">
        <v>49</v>
      </c>
      <c r="F33" s="9" t="s">
        <v>20</v>
      </c>
      <c r="G33" s="9" t="s">
        <v>22</v>
      </c>
      <c r="H33" s="9" t="s">
        <v>49</v>
      </c>
      <c r="I33" s="9"/>
      <c r="J33" s="17"/>
      <c r="K33" s="10">
        <v>10632.9</v>
      </c>
      <c r="L33" s="10">
        <v>1636.8</v>
      </c>
      <c r="M33" s="10">
        <v>1636.8</v>
      </c>
    </row>
    <row r="34" spans="1:13" ht="25.5" hidden="1" x14ac:dyDescent="0.2">
      <c r="A34" s="7" t="s">
        <v>51</v>
      </c>
      <c r="B34" s="8" t="s">
        <v>15</v>
      </c>
      <c r="C34" s="9" t="s">
        <v>16</v>
      </c>
      <c r="D34" s="9" t="s">
        <v>16</v>
      </c>
      <c r="E34" s="9" t="s">
        <v>49</v>
      </c>
      <c r="F34" s="9" t="s">
        <v>20</v>
      </c>
      <c r="G34" s="9" t="s">
        <v>22</v>
      </c>
      <c r="H34" s="9" t="s">
        <v>49</v>
      </c>
      <c r="I34" s="9" t="s">
        <v>52</v>
      </c>
      <c r="J34" s="17"/>
      <c r="K34" s="10">
        <v>10632.9</v>
      </c>
      <c r="L34" s="10">
        <v>1636.8</v>
      </c>
      <c r="M34" s="10">
        <v>1636.8</v>
      </c>
    </row>
    <row r="35" spans="1:13" hidden="1" x14ac:dyDescent="0.2">
      <c r="A35" s="7" t="s">
        <v>53</v>
      </c>
      <c r="B35" s="8" t="s">
        <v>15</v>
      </c>
      <c r="C35" s="9" t="s">
        <v>16</v>
      </c>
      <c r="D35" s="9" t="s">
        <v>16</v>
      </c>
      <c r="E35" s="9" t="s">
        <v>49</v>
      </c>
      <c r="F35" s="9" t="s">
        <v>20</v>
      </c>
      <c r="G35" s="9" t="s">
        <v>22</v>
      </c>
      <c r="H35" s="9" t="s">
        <v>49</v>
      </c>
      <c r="I35" s="9" t="s">
        <v>54</v>
      </c>
      <c r="J35" s="17"/>
      <c r="K35" s="10">
        <v>10632.9</v>
      </c>
      <c r="L35" s="10">
        <v>1636.8</v>
      </c>
      <c r="M35" s="10">
        <v>1636.8</v>
      </c>
    </row>
    <row r="36" spans="1:13" ht="25.5" x14ac:dyDescent="0.2">
      <c r="A36" s="7" t="s">
        <v>55</v>
      </c>
      <c r="B36" s="8" t="s">
        <v>15</v>
      </c>
      <c r="C36" s="9" t="s">
        <v>16</v>
      </c>
      <c r="D36" s="9" t="s">
        <v>16</v>
      </c>
      <c r="E36" s="9" t="s">
        <v>49</v>
      </c>
      <c r="F36" s="9" t="s">
        <v>20</v>
      </c>
      <c r="G36" s="9" t="s">
        <v>22</v>
      </c>
      <c r="H36" s="9" t="s">
        <v>49</v>
      </c>
      <c r="I36" s="9" t="s">
        <v>54</v>
      </c>
      <c r="J36" s="17" t="s">
        <v>56</v>
      </c>
      <c r="K36" s="10">
        <v>10632.9</v>
      </c>
      <c r="L36" s="10">
        <v>1636.8</v>
      </c>
      <c r="M36" s="10">
        <v>1636.8</v>
      </c>
    </row>
    <row r="37" spans="1:13" ht="38.25" hidden="1" x14ac:dyDescent="0.2">
      <c r="A37" s="7" t="s">
        <v>57</v>
      </c>
      <c r="B37" s="8" t="s">
        <v>15</v>
      </c>
      <c r="C37" s="9" t="s">
        <v>16</v>
      </c>
      <c r="D37" s="9" t="s">
        <v>16</v>
      </c>
      <c r="E37" s="9" t="s">
        <v>58</v>
      </c>
      <c r="F37" s="9"/>
      <c r="G37" s="9"/>
      <c r="H37" s="9"/>
      <c r="I37" s="9"/>
      <c r="J37" s="17"/>
      <c r="K37" s="10">
        <v>7688826.0999999996</v>
      </c>
      <c r="L37" s="10">
        <v>7745630</v>
      </c>
      <c r="M37" s="10">
        <v>7656503.2999999998</v>
      </c>
    </row>
    <row r="38" spans="1:13" hidden="1" x14ac:dyDescent="0.2">
      <c r="A38" s="7" t="s">
        <v>19</v>
      </c>
      <c r="B38" s="8" t="s">
        <v>15</v>
      </c>
      <c r="C38" s="9" t="s">
        <v>16</v>
      </c>
      <c r="D38" s="9" t="s">
        <v>16</v>
      </c>
      <c r="E38" s="9" t="s">
        <v>58</v>
      </c>
      <c r="F38" s="9" t="s">
        <v>20</v>
      </c>
      <c r="G38" s="9"/>
      <c r="H38" s="9"/>
      <c r="I38" s="9"/>
      <c r="J38" s="17"/>
      <c r="K38" s="10">
        <v>7688826.0999999996</v>
      </c>
      <c r="L38" s="10">
        <v>7745630</v>
      </c>
      <c r="M38" s="10">
        <v>7656503.2999999998</v>
      </c>
    </row>
    <row r="39" spans="1:13" hidden="1" x14ac:dyDescent="0.2">
      <c r="A39" s="7" t="s">
        <v>21</v>
      </c>
      <c r="B39" s="8" t="s">
        <v>15</v>
      </c>
      <c r="C39" s="9" t="s">
        <v>16</v>
      </c>
      <c r="D39" s="9" t="s">
        <v>16</v>
      </c>
      <c r="E39" s="9" t="s">
        <v>58</v>
      </c>
      <c r="F39" s="9" t="s">
        <v>20</v>
      </c>
      <c r="G39" s="9" t="s">
        <v>22</v>
      </c>
      <c r="H39" s="9"/>
      <c r="I39" s="9"/>
      <c r="J39" s="17"/>
      <c r="K39" s="10">
        <v>7688826.0999999996</v>
      </c>
      <c r="L39" s="10">
        <v>7745630</v>
      </c>
      <c r="M39" s="10">
        <v>7656503.2999999998</v>
      </c>
    </row>
    <row r="40" spans="1:13" ht="38.25" hidden="1" x14ac:dyDescent="0.2">
      <c r="A40" s="7" t="s">
        <v>35</v>
      </c>
      <c r="B40" s="8" t="s">
        <v>15</v>
      </c>
      <c r="C40" s="9" t="s">
        <v>16</v>
      </c>
      <c r="D40" s="9" t="s">
        <v>16</v>
      </c>
      <c r="E40" s="9" t="s">
        <v>58</v>
      </c>
      <c r="F40" s="9" t="s">
        <v>20</v>
      </c>
      <c r="G40" s="9" t="s">
        <v>22</v>
      </c>
      <c r="H40" s="9" t="s">
        <v>36</v>
      </c>
      <c r="I40" s="9"/>
      <c r="J40" s="17"/>
      <c r="K40" s="10">
        <v>7688826.0999999996</v>
      </c>
      <c r="L40" s="10">
        <v>7745630</v>
      </c>
      <c r="M40" s="10">
        <v>7656503.2999999998</v>
      </c>
    </row>
    <row r="41" spans="1:13" ht="25.5" hidden="1" x14ac:dyDescent="0.2">
      <c r="A41" s="7" t="s">
        <v>51</v>
      </c>
      <c r="B41" s="8" t="s">
        <v>15</v>
      </c>
      <c r="C41" s="9" t="s">
        <v>16</v>
      </c>
      <c r="D41" s="9" t="s">
        <v>16</v>
      </c>
      <c r="E41" s="9" t="s">
        <v>58</v>
      </c>
      <c r="F41" s="9" t="s">
        <v>20</v>
      </c>
      <c r="G41" s="9" t="s">
        <v>22</v>
      </c>
      <c r="H41" s="9" t="s">
        <v>36</v>
      </c>
      <c r="I41" s="9" t="s">
        <v>52</v>
      </c>
      <c r="J41" s="17"/>
      <c r="K41" s="10">
        <v>2472351.7000000002</v>
      </c>
      <c r="L41" s="10">
        <v>2156949.1</v>
      </c>
      <c r="M41" s="10">
        <v>2059039.6</v>
      </c>
    </row>
    <row r="42" spans="1:13" hidden="1" x14ac:dyDescent="0.2">
      <c r="A42" s="7" t="s">
        <v>53</v>
      </c>
      <c r="B42" s="8" t="s">
        <v>15</v>
      </c>
      <c r="C42" s="9" t="s">
        <v>16</v>
      </c>
      <c r="D42" s="9" t="s">
        <v>16</v>
      </c>
      <c r="E42" s="9" t="s">
        <v>58</v>
      </c>
      <c r="F42" s="9" t="s">
        <v>20</v>
      </c>
      <c r="G42" s="9" t="s">
        <v>22</v>
      </c>
      <c r="H42" s="9" t="s">
        <v>36</v>
      </c>
      <c r="I42" s="9" t="s">
        <v>54</v>
      </c>
      <c r="J42" s="17"/>
      <c r="K42" s="10">
        <v>2472266.4</v>
      </c>
      <c r="L42" s="10">
        <v>2156863.7999999998</v>
      </c>
      <c r="M42" s="10">
        <v>2058954.3</v>
      </c>
    </row>
    <row r="43" spans="1:13" x14ac:dyDescent="0.2">
      <c r="A43" s="7" t="s">
        <v>59</v>
      </c>
      <c r="B43" s="8" t="s">
        <v>15</v>
      </c>
      <c r="C43" s="9" t="s">
        <v>16</v>
      </c>
      <c r="D43" s="9" t="s">
        <v>16</v>
      </c>
      <c r="E43" s="9" t="s">
        <v>58</v>
      </c>
      <c r="F43" s="9" t="s">
        <v>20</v>
      </c>
      <c r="G43" s="9" t="s">
        <v>22</v>
      </c>
      <c r="H43" s="9" t="s">
        <v>36</v>
      </c>
      <c r="I43" s="9" t="s">
        <v>54</v>
      </c>
      <c r="J43" s="17" t="s">
        <v>60</v>
      </c>
      <c r="K43" s="10">
        <v>1295467.3999999999</v>
      </c>
      <c r="L43" s="10">
        <v>1348180.8</v>
      </c>
      <c r="M43" s="10">
        <v>1348180.8</v>
      </c>
    </row>
    <row r="44" spans="1:13" ht="25.5" x14ac:dyDescent="0.2">
      <c r="A44" s="7" t="s">
        <v>61</v>
      </c>
      <c r="B44" s="8" t="s">
        <v>15</v>
      </c>
      <c r="C44" s="9" t="s">
        <v>16</v>
      </c>
      <c r="D44" s="9" t="s">
        <v>16</v>
      </c>
      <c r="E44" s="9" t="s">
        <v>58</v>
      </c>
      <c r="F44" s="9" t="s">
        <v>20</v>
      </c>
      <c r="G44" s="9" t="s">
        <v>22</v>
      </c>
      <c r="H44" s="9" t="s">
        <v>36</v>
      </c>
      <c r="I44" s="9" t="s">
        <v>54</v>
      </c>
      <c r="J44" s="17" t="s">
        <v>62</v>
      </c>
      <c r="K44" s="10">
        <v>38002.699999999997</v>
      </c>
      <c r="L44" s="10">
        <v>38186.1</v>
      </c>
      <c r="M44" s="10">
        <v>38213.800000000003</v>
      </c>
    </row>
    <row r="45" spans="1:13" ht="25.5" x14ac:dyDescent="0.2">
      <c r="A45" s="7" t="s">
        <v>63</v>
      </c>
      <c r="B45" s="8" t="s">
        <v>15</v>
      </c>
      <c r="C45" s="9" t="s">
        <v>16</v>
      </c>
      <c r="D45" s="9" t="s">
        <v>16</v>
      </c>
      <c r="E45" s="9" t="s">
        <v>58</v>
      </c>
      <c r="F45" s="9" t="s">
        <v>20</v>
      </c>
      <c r="G45" s="9" t="s">
        <v>22</v>
      </c>
      <c r="H45" s="9" t="s">
        <v>36</v>
      </c>
      <c r="I45" s="9" t="s">
        <v>54</v>
      </c>
      <c r="J45" s="17" t="s">
        <v>64</v>
      </c>
      <c r="K45" s="10">
        <v>100294.1</v>
      </c>
      <c r="L45" s="10">
        <v>85271.4</v>
      </c>
      <c r="M45" s="10">
        <v>88357.5</v>
      </c>
    </row>
    <row r="46" spans="1:13" ht="25.5" x14ac:dyDescent="0.2">
      <c r="A46" s="7" t="s">
        <v>65</v>
      </c>
      <c r="B46" s="8" t="s">
        <v>15</v>
      </c>
      <c r="C46" s="9" t="s">
        <v>16</v>
      </c>
      <c r="D46" s="9" t="s">
        <v>16</v>
      </c>
      <c r="E46" s="9" t="s">
        <v>58</v>
      </c>
      <c r="F46" s="9" t="s">
        <v>20</v>
      </c>
      <c r="G46" s="9" t="s">
        <v>22</v>
      </c>
      <c r="H46" s="9" t="s">
        <v>36</v>
      </c>
      <c r="I46" s="9" t="s">
        <v>54</v>
      </c>
      <c r="J46" s="17" t="s">
        <v>66</v>
      </c>
      <c r="K46" s="10">
        <v>465500</v>
      </c>
      <c r="L46" s="10">
        <v>139000</v>
      </c>
      <c r="M46" s="10">
        <v>19000</v>
      </c>
    </row>
    <row r="47" spans="1:13" ht="25.5" x14ac:dyDescent="0.2">
      <c r="A47" s="7" t="s">
        <v>67</v>
      </c>
      <c r="B47" s="8" t="s">
        <v>15</v>
      </c>
      <c r="C47" s="9" t="s">
        <v>16</v>
      </c>
      <c r="D47" s="9" t="s">
        <v>16</v>
      </c>
      <c r="E47" s="9" t="s">
        <v>58</v>
      </c>
      <c r="F47" s="9" t="s">
        <v>20</v>
      </c>
      <c r="G47" s="9" t="s">
        <v>22</v>
      </c>
      <c r="H47" s="9" t="s">
        <v>36</v>
      </c>
      <c r="I47" s="9" t="s">
        <v>54</v>
      </c>
      <c r="J47" s="17" t="s">
        <v>68</v>
      </c>
      <c r="K47" s="10">
        <v>540215.69999999995</v>
      </c>
      <c r="L47" s="10">
        <v>513439</v>
      </c>
      <c r="M47" s="10">
        <v>532415.69999999995</v>
      </c>
    </row>
    <row r="48" spans="1:13" ht="25.5" x14ac:dyDescent="0.2">
      <c r="A48" s="7" t="s">
        <v>69</v>
      </c>
      <c r="B48" s="8" t="s">
        <v>15</v>
      </c>
      <c r="C48" s="9" t="s">
        <v>16</v>
      </c>
      <c r="D48" s="9" t="s">
        <v>16</v>
      </c>
      <c r="E48" s="9" t="s">
        <v>58</v>
      </c>
      <c r="F48" s="9" t="s">
        <v>20</v>
      </c>
      <c r="G48" s="9" t="s">
        <v>22</v>
      </c>
      <c r="H48" s="9" t="s">
        <v>36</v>
      </c>
      <c r="I48" s="9" t="s">
        <v>54</v>
      </c>
      <c r="J48" s="17" t="s">
        <v>70</v>
      </c>
      <c r="K48" s="10">
        <v>32686.5</v>
      </c>
      <c r="L48" s="10">
        <v>32686.5</v>
      </c>
      <c r="M48" s="10">
        <v>32686.5</v>
      </c>
    </row>
    <row r="49" spans="1:13" x14ac:dyDescent="0.2">
      <c r="A49" s="7" t="s">
        <v>71</v>
      </c>
      <c r="B49" s="8" t="s">
        <v>15</v>
      </c>
      <c r="C49" s="9" t="s">
        <v>16</v>
      </c>
      <c r="D49" s="9" t="s">
        <v>16</v>
      </c>
      <c r="E49" s="9" t="s">
        <v>58</v>
      </c>
      <c r="F49" s="9" t="s">
        <v>20</v>
      </c>
      <c r="G49" s="9" t="s">
        <v>22</v>
      </c>
      <c r="H49" s="9" t="s">
        <v>36</v>
      </c>
      <c r="I49" s="9" t="s">
        <v>54</v>
      </c>
      <c r="J49" s="17" t="s">
        <v>72</v>
      </c>
      <c r="K49" s="10">
        <v>100</v>
      </c>
      <c r="L49" s="10">
        <v>100</v>
      </c>
      <c r="M49" s="10">
        <v>100</v>
      </c>
    </row>
    <row r="50" spans="1:13" hidden="1" x14ac:dyDescent="0.2">
      <c r="A50" s="7" t="s">
        <v>73</v>
      </c>
      <c r="B50" s="8" t="s">
        <v>15</v>
      </c>
      <c r="C50" s="9" t="s">
        <v>16</v>
      </c>
      <c r="D50" s="9" t="s">
        <v>16</v>
      </c>
      <c r="E50" s="9" t="s">
        <v>58</v>
      </c>
      <c r="F50" s="9" t="s">
        <v>20</v>
      </c>
      <c r="G50" s="9" t="s">
        <v>22</v>
      </c>
      <c r="H50" s="9" t="s">
        <v>36</v>
      </c>
      <c r="I50" s="9" t="s">
        <v>74</v>
      </c>
      <c r="J50" s="17"/>
      <c r="K50" s="10">
        <v>85.3</v>
      </c>
      <c r="L50" s="10">
        <v>85.3</v>
      </c>
      <c r="M50" s="10">
        <v>85.3</v>
      </c>
    </row>
    <row r="51" spans="1:13" ht="25.5" x14ac:dyDescent="0.2">
      <c r="A51" s="7" t="s">
        <v>67</v>
      </c>
      <c r="B51" s="8" t="s">
        <v>15</v>
      </c>
      <c r="C51" s="9" t="s">
        <v>16</v>
      </c>
      <c r="D51" s="9" t="s">
        <v>16</v>
      </c>
      <c r="E51" s="9" t="s">
        <v>58</v>
      </c>
      <c r="F51" s="9" t="s">
        <v>20</v>
      </c>
      <c r="G51" s="9" t="s">
        <v>22</v>
      </c>
      <c r="H51" s="9" t="s">
        <v>36</v>
      </c>
      <c r="I51" s="9" t="s">
        <v>74</v>
      </c>
      <c r="J51" s="17" t="s">
        <v>68</v>
      </c>
      <c r="K51" s="10">
        <v>85.3</v>
      </c>
      <c r="L51" s="10">
        <v>85.3</v>
      </c>
      <c r="M51" s="10">
        <v>85.3</v>
      </c>
    </row>
    <row r="52" spans="1:13" ht="25.5" hidden="1" x14ac:dyDescent="0.2">
      <c r="A52" s="7" t="s">
        <v>75</v>
      </c>
      <c r="B52" s="8" t="s">
        <v>15</v>
      </c>
      <c r="C52" s="9" t="s">
        <v>16</v>
      </c>
      <c r="D52" s="9" t="s">
        <v>16</v>
      </c>
      <c r="E52" s="9" t="s">
        <v>58</v>
      </c>
      <c r="F52" s="9" t="s">
        <v>20</v>
      </c>
      <c r="G52" s="9" t="s">
        <v>22</v>
      </c>
      <c r="H52" s="9" t="s">
        <v>36</v>
      </c>
      <c r="I52" s="9" t="s">
        <v>76</v>
      </c>
      <c r="J52" s="17"/>
      <c r="K52" s="10">
        <v>5205474.4000000004</v>
      </c>
      <c r="L52" s="10">
        <v>5577680.9000000004</v>
      </c>
      <c r="M52" s="10">
        <v>5586463.7000000002</v>
      </c>
    </row>
    <row r="53" spans="1:13" ht="25.5" hidden="1" x14ac:dyDescent="0.2">
      <c r="A53" s="7" t="s">
        <v>77</v>
      </c>
      <c r="B53" s="8" t="s">
        <v>15</v>
      </c>
      <c r="C53" s="9" t="s">
        <v>16</v>
      </c>
      <c r="D53" s="9" t="s">
        <v>16</v>
      </c>
      <c r="E53" s="9" t="s">
        <v>58</v>
      </c>
      <c r="F53" s="9" t="s">
        <v>20</v>
      </c>
      <c r="G53" s="9" t="s">
        <v>22</v>
      </c>
      <c r="H53" s="9" t="s">
        <v>36</v>
      </c>
      <c r="I53" s="9" t="s">
        <v>78</v>
      </c>
      <c r="J53" s="17"/>
      <c r="K53" s="10">
        <v>5205474.4000000004</v>
      </c>
      <c r="L53" s="10">
        <v>5577680.9000000004</v>
      </c>
      <c r="M53" s="10">
        <v>5586463.7000000002</v>
      </c>
    </row>
    <row r="54" spans="1:13" x14ac:dyDescent="0.2">
      <c r="A54" s="7" t="s">
        <v>59</v>
      </c>
      <c r="B54" s="8" t="s">
        <v>15</v>
      </c>
      <c r="C54" s="9" t="s">
        <v>16</v>
      </c>
      <c r="D54" s="9" t="s">
        <v>16</v>
      </c>
      <c r="E54" s="9" t="s">
        <v>58</v>
      </c>
      <c r="F54" s="9" t="s">
        <v>20</v>
      </c>
      <c r="G54" s="9" t="s">
        <v>22</v>
      </c>
      <c r="H54" s="9" t="s">
        <v>36</v>
      </c>
      <c r="I54" s="9" t="s">
        <v>78</v>
      </c>
      <c r="J54" s="17" t="s">
        <v>79</v>
      </c>
      <c r="K54" s="10">
        <v>4522191.8</v>
      </c>
      <c r="L54" s="10">
        <v>4802354.9000000004</v>
      </c>
      <c r="M54" s="10">
        <v>4802354.9000000004</v>
      </c>
    </row>
    <row r="55" spans="1:13" ht="25.5" x14ac:dyDescent="0.2">
      <c r="A55" s="7" t="s">
        <v>61</v>
      </c>
      <c r="B55" s="8" t="s">
        <v>15</v>
      </c>
      <c r="C55" s="9" t="s">
        <v>16</v>
      </c>
      <c r="D55" s="9" t="s">
        <v>16</v>
      </c>
      <c r="E55" s="9" t="s">
        <v>58</v>
      </c>
      <c r="F55" s="9" t="s">
        <v>20</v>
      </c>
      <c r="G55" s="9" t="s">
        <v>22</v>
      </c>
      <c r="H55" s="9" t="s">
        <v>36</v>
      </c>
      <c r="I55" s="9" t="s">
        <v>78</v>
      </c>
      <c r="J55" s="17" t="s">
        <v>80</v>
      </c>
      <c r="K55" s="10">
        <v>14260.1</v>
      </c>
      <c r="L55" s="10">
        <v>14272.5</v>
      </c>
      <c r="M55" s="10">
        <v>14272.5</v>
      </c>
    </row>
    <row r="56" spans="1:13" ht="25.5" x14ac:dyDescent="0.2">
      <c r="A56" s="7" t="s">
        <v>63</v>
      </c>
      <c r="B56" s="8" t="s">
        <v>15</v>
      </c>
      <c r="C56" s="9" t="s">
        <v>16</v>
      </c>
      <c r="D56" s="9" t="s">
        <v>16</v>
      </c>
      <c r="E56" s="9" t="s">
        <v>58</v>
      </c>
      <c r="F56" s="9" t="s">
        <v>20</v>
      </c>
      <c r="G56" s="9" t="s">
        <v>22</v>
      </c>
      <c r="H56" s="9" t="s">
        <v>36</v>
      </c>
      <c r="I56" s="9" t="s">
        <v>78</v>
      </c>
      <c r="J56" s="17" t="s">
        <v>64</v>
      </c>
      <c r="K56" s="10">
        <v>46100</v>
      </c>
      <c r="L56" s="10">
        <v>49800</v>
      </c>
      <c r="M56" s="10">
        <v>56148.5</v>
      </c>
    </row>
    <row r="57" spans="1:13" ht="25.5" x14ac:dyDescent="0.2">
      <c r="A57" s="7" t="s">
        <v>65</v>
      </c>
      <c r="B57" s="8" t="s">
        <v>15</v>
      </c>
      <c r="C57" s="9" t="s">
        <v>16</v>
      </c>
      <c r="D57" s="9" t="s">
        <v>16</v>
      </c>
      <c r="E57" s="9" t="s">
        <v>58</v>
      </c>
      <c r="F57" s="9" t="s">
        <v>20</v>
      </c>
      <c r="G57" s="9" t="s">
        <v>22</v>
      </c>
      <c r="H57" s="9" t="s">
        <v>36</v>
      </c>
      <c r="I57" s="9" t="s">
        <v>78</v>
      </c>
      <c r="J57" s="17" t="s">
        <v>66</v>
      </c>
      <c r="K57" s="10">
        <v>6000</v>
      </c>
      <c r="L57" s="10"/>
      <c r="M57" s="10"/>
    </row>
    <row r="58" spans="1:13" ht="25.5" x14ac:dyDescent="0.2">
      <c r="A58" s="7" t="s">
        <v>67</v>
      </c>
      <c r="B58" s="8" t="s">
        <v>15</v>
      </c>
      <c r="C58" s="9" t="s">
        <v>16</v>
      </c>
      <c r="D58" s="9" t="s">
        <v>16</v>
      </c>
      <c r="E58" s="9" t="s">
        <v>58</v>
      </c>
      <c r="F58" s="9" t="s">
        <v>20</v>
      </c>
      <c r="G58" s="9" t="s">
        <v>22</v>
      </c>
      <c r="H58" s="9" t="s">
        <v>36</v>
      </c>
      <c r="I58" s="9" t="s">
        <v>78</v>
      </c>
      <c r="J58" s="17" t="s">
        <v>68</v>
      </c>
      <c r="K58" s="10">
        <v>597045.5</v>
      </c>
      <c r="L58" s="10">
        <v>691376.5</v>
      </c>
      <c r="M58" s="10">
        <v>693810.8</v>
      </c>
    </row>
    <row r="59" spans="1:13" ht="25.5" x14ac:dyDescent="0.2">
      <c r="A59" s="7" t="s">
        <v>69</v>
      </c>
      <c r="B59" s="8" t="s">
        <v>15</v>
      </c>
      <c r="C59" s="9" t="s">
        <v>16</v>
      </c>
      <c r="D59" s="9" t="s">
        <v>16</v>
      </c>
      <c r="E59" s="9" t="s">
        <v>58</v>
      </c>
      <c r="F59" s="9" t="s">
        <v>20</v>
      </c>
      <c r="G59" s="9" t="s">
        <v>22</v>
      </c>
      <c r="H59" s="9" t="s">
        <v>36</v>
      </c>
      <c r="I59" s="9" t="s">
        <v>78</v>
      </c>
      <c r="J59" s="17" t="s">
        <v>70</v>
      </c>
      <c r="K59" s="10">
        <v>18307</v>
      </c>
      <c r="L59" s="10">
        <v>18307</v>
      </c>
      <c r="M59" s="10">
        <v>18307</v>
      </c>
    </row>
    <row r="60" spans="1:13" x14ac:dyDescent="0.2">
      <c r="A60" s="7" t="s">
        <v>71</v>
      </c>
      <c r="B60" s="8" t="s">
        <v>15</v>
      </c>
      <c r="C60" s="9" t="s">
        <v>16</v>
      </c>
      <c r="D60" s="9" t="s">
        <v>16</v>
      </c>
      <c r="E60" s="9" t="s">
        <v>58</v>
      </c>
      <c r="F60" s="9" t="s">
        <v>20</v>
      </c>
      <c r="G60" s="9" t="s">
        <v>22</v>
      </c>
      <c r="H60" s="9" t="s">
        <v>36</v>
      </c>
      <c r="I60" s="9" t="s">
        <v>78</v>
      </c>
      <c r="J60" s="17" t="s">
        <v>72</v>
      </c>
      <c r="K60" s="10">
        <v>1570</v>
      </c>
      <c r="L60" s="10">
        <v>1570</v>
      </c>
      <c r="M60" s="10">
        <v>1570</v>
      </c>
    </row>
    <row r="61" spans="1:13" hidden="1" x14ac:dyDescent="0.2">
      <c r="A61" s="7" t="s">
        <v>81</v>
      </c>
      <c r="B61" s="8" t="s">
        <v>15</v>
      </c>
      <c r="C61" s="9" t="s">
        <v>16</v>
      </c>
      <c r="D61" s="9" t="s">
        <v>16</v>
      </c>
      <c r="E61" s="9" t="s">
        <v>58</v>
      </c>
      <c r="F61" s="9" t="s">
        <v>20</v>
      </c>
      <c r="G61" s="9" t="s">
        <v>22</v>
      </c>
      <c r="H61" s="9" t="s">
        <v>36</v>
      </c>
      <c r="I61" s="9" t="s">
        <v>82</v>
      </c>
      <c r="J61" s="17"/>
      <c r="K61" s="10">
        <v>11000</v>
      </c>
      <c r="L61" s="10">
        <v>11000</v>
      </c>
      <c r="M61" s="10">
        <v>11000</v>
      </c>
    </row>
    <row r="62" spans="1:13" ht="51" hidden="1" x14ac:dyDescent="0.2">
      <c r="A62" s="7" t="s">
        <v>83</v>
      </c>
      <c r="B62" s="8" t="s">
        <v>15</v>
      </c>
      <c r="C62" s="9" t="s">
        <v>16</v>
      </c>
      <c r="D62" s="9" t="s">
        <v>16</v>
      </c>
      <c r="E62" s="9" t="s">
        <v>58</v>
      </c>
      <c r="F62" s="9" t="s">
        <v>20</v>
      </c>
      <c r="G62" s="9" t="s">
        <v>22</v>
      </c>
      <c r="H62" s="9" t="s">
        <v>36</v>
      </c>
      <c r="I62" s="9" t="s">
        <v>84</v>
      </c>
      <c r="J62" s="17"/>
      <c r="K62" s="10">
        <v>11000</v>
      </c>
      <c r="L62" s="10">
        <v>11000</v>
      </c>
      <c r="M62" s="10">
        <v>11000</v>
      </c>
    </row>
    <row r="63" spans="1:13" ht="76.5" hidden="1" x14ac:dyDescent="0.2">
      <c r="A63" s="7" t="s">
        <v>85</v>
      </c>
      <c r="B63" s="8" t="s">
        <v>15</v>
      </c>
      <c r="C63" s="9" t="s">
        <v>16</v>
      </c>
      <c r="D63" s="9" t="s">
        <v>16</v>
      </c>
      <c r="E63" s="9" t="s">
        <v>58</v>
      </c>
      <c r="F63" s="9" t="s">
        <v>20</v>
      </c>
      <c r="G63" s="9" t="s">
        <v>22</v>
      </c>
      <c r="H63" s="9" t="s">
        <v>36</v>
      </c>
      <c r="I63" s="9" t="s">
        <v>86</v>
      </c>
      <c r="J63" s="17"/>
      <c r="K63" s="10">
        <v>11000</v>
      </c>
      <c r="L63" s="10">
        <v>11000</v>
      </c>
      <c r="M63" s="10">
        <v>11000</v>
      </c>
    </row>
    <row r="64" spans="1:13" ht="25.5" x14ac:dyDescent="0.2">
      <c r="A64" s="11" t="s">
        <v>61</v>
      </c>
      <c r="B64" s="12" t="s">
        <v>15</v>
      </c>
      <c r="C64" s="13" t="s">
        <v>16</v>
      </c>
      <c r="D64" s="13" t="s">
        <v>16</v>
      </c>
      <c r="E64" s="13" t="s">
        <v>58</v>
      </c>
      <c r="F64" s="13" t="s">
        <v>20</v>
      </c>
      <c r="G64" s="13" t="s">
        <v>22</v>
      </c>
      <c r="H64" s="13" t="s">
        <v>36</v>
      </c>
      <c r="I64" s="13" t="s">
        <v>86</v>
      </c>
      <c r="J64" s="18" t="s">
        <v>80</v>
      </c>
      <c r="K64" s="14">
        <v>11000</v>
      </c>
      <c r="L64" s="14">
        <v>11000</v>
      </c>
      <c r="M64" s="14">
        <v>11000</v>
      </c>
    </row>
  </sheetData>
  <autoFilter ref="A5:M64">
    <filterColumn colId="9">
      <customFilters>
        <customFilter operator="notEqual" val=" "/>
      </customFilters>
    </filterColumn>
  </autoFilter>
  <mergeCells count="1">
    <mergeCell ref="A1:M1"/>
  </mergeCells>
  <pageMargins left="0.78740157480314954" right="0.4724409448818897" top="0.70866141732283461" bottom="0.4724409448818897" header="0.3" footer="0.3"/>
  <pageSetup paperSize="9" orientation="landscape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opLeftCell="B1" workbookViewId="0">
      <selection activeCell="N3" sqref="N3"/>
    </sheetView>
  </sheetViews>
  <sheetFormatPr defaultRowHeight="15" x14ac:dyDescent="0.25"/>
  <cols>
    <col min="1" max="1" width="56.85546875" customWidth="1"/>
  </cols>
  <sheetData>
    <row r="1" spans="1:2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34" t="s">
        <v>108</v>
      </c>
      <c r="O1" s="35"/>
      <c r="P1" s="36"/>
      <c r="Q1" s="34" t="s">
        <v>109</v>
      </c>
      <c r="R1" s="35"/>
      <c r="S1" s="36"/>
      <c r="T1" s="34" t="s">
        <v>110</v>
      </c>
      <c r="U1" s="35"/>
      <c r="V1" s="36"/>
      <c r="W1" s="37" t="s">
        <v>111</v>
      </c>
      <c r="X1" s="37"/>
      <c r="Y1" s="37"/>
    </row>
    <row r="2" spans="1:2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8" t="s">
        <v>109</v>
      </c>
      <c r="O2" s="38" t="s">
        <v>110</v>
      </c>
      <c r="P2" s="38" t="s">
        <v>111</v>
      </c>
      <c r="Q2" s="1" t="s">
        <v>10</v>
      </c>
      <c r="R2" s="1" t="s">
        <v>11</v>
      </c>
      <c r="S2" s="1" t="s">
        <v>12</v>
      </c>
      <c r="T2" s="1" t="s">
        <v>10</v>
      </c>
      <c r="U2" s="1" t="s">
        <v>11</v>
      </c>
      <c r="V2" s="1" t="s">
        <v>12</v>
      </c>
      <c r="W2" s="1" t="s">
        <v>10</v>
      </c>
      <c r="X2" s="1" t="s">
        <v>11</v>
      </c>
      <c r="Y2" s="1" t="s">
        <v>12</v>
      </c>
    </row>
    <row r="3" spans="1:2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39">
        <f>1205/1576</f>
        <v>0.76459390862944165</v>
      </c>
      <c r="O3" s="39">
        <f>247/1576</f>
        <v>0.15672588832487311</v>
      </c>
      <c r="P3" s="39">
        <f>124/1576</f>
        <v>7.8680203045685279E-2</v>
      </c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A4" s="33" t="s">
        <v>31</v>
      </c>
      <c r="B4" s="1" t="s">
        <v>15</v>
      </c>
      <c r="C4" s="1" t="s">
        <v>16</v>
      </c>
      <c r="D4" s="1" t="s">
        <v>16</v>
      </c>
      <c r="E4" s="1" t="s">
        <v>18</v>
      </c>
      <c r="F4" s="1" t="s">
        <v>20</v>
      </c>
      <c r="G4" s="1" t="s">
        <v>22</v>
      </c>
      <c r="H4" s="1" t="s">
        <v>24</v>
      </c>
      <c r="I4" s="1" t="s">
        <v>30</v>
      </c>
      <c r="J4" s="1" t="s">
        <v>32</v>
      </c>
      <c r="K4" s="10">
        <v>196000</v>
      </c>
      <c r="L4" s="10">
        <v>196000</v>
      </c>
      <c r="M4" s="10">
        <v>196000</v>
      </c>
      <c r="N4" s="1">
        <f t="shared" ref="N4:N23" si="0">1205/1576</f>
        <v>0.76459390862944165</v>
      </c>
      <c r="O4" s="1">
        <f t="shared" ref="O4:O23" si="1">247/1576</f>
        <v>0.15672588832487311</v>
      </c>
      <c r="P4" s="1">
        <f t="shared" ref="P4:P23" si="2">124/1576</f>
        <v>7.8680203045685279E-2</v>
      </c>
      <c r="Q4" s="10">
        <f>K4*$N4</f>
        <v>149860.40609137056</v>
      </c>
      <c r="R4" s="10">
        <f t="shared" ref="R4:R23" si="3">L4*$N4</f>
        <v>149860.40609137056</v>
      </c>
      <c r="S4" s="10">
        <f t="shared" ref="S4:S23" si="4">M4*$N4</f>
        <v>149860.40609137056</v>
      </c>
      <c r="T4" s="10">
        <f>K4*$O4</f>
        <v>30718.274111675128</v>
      </c>
      <c r="U4" s="10">
        <f t="shared" ref="U4:U23" si="5">L4*$O4</f>
        <v>30718.274111675128</v>
      </c>
      <c r="V4" s="10">
        <f t="shared" ref="V4:V23" si="6">M4*$O4</f>
        <v>30718.274111675128</v>
      </c>
      <c r="W4" s="10">
        <f>K4*$P4</f>
        <v>15421.319796954314</v>
      </c>
      <c r="X4" s="10">
        <f t="shared" ref="X4:X23" si="7">L4*$P4</f>
        <v>15421.319796954314</v>
      </c>
      <c r="Y4" s="10">
        <f t="shared" ref="Y4:Y23" si="8">M4*$P4</f>
        <v>15421.319796954314</v>
      </c>
    </row>
    <row r="5" spans="1:25" ht="39" x14ac:dyDescent="0.25">
      <c r="A5" s="33" t="s">
        <v>43</v>
      </c>
      <c r="B5" s="1" t="s">
        <v>15</v>
      </c>
      <c r="C5" s="1" t="s">
        <v>16</v>
      </c>
      <c r="D5" s="1" t="s">
        <v>16</v>
      </c>
      <c r="E5" s="1" t="s">
        <v>34</v>
      </c>
      <c r="F5" s="1" t="s">
        <v>20</v>
      </c>
      <c r="G5" s="1" t="s">
        <v>22</v>
      </c>
      <c r="H5" s="1" t="s">
        <v>36</v>
      </c>
      <c r="I5" s="1" t="s">
        <v>42</v>
      </c>
      <c r="J5" s="1" t="s">
        <v>44</v>
      </c>
      <c r="K5" s="10">
        <v>700000</v>
      </c>
      <c r="L5" s="10"/>
      <c r="M5" s="10"/>
      <c r="N5" s="1">
        <f t="shared" si="0"/>
        <v>0.76459390862944165</v>
      </c>
      <c r="O5" s="1">
        <f t="shared" si="1"/>
        <v>0.15672588832487311</v>
      </c>
      <c r="P5" s="1">
        <f t="shared" si="2"/>
        <v>7.8680203045685279E-2</v>
      </c>
      <c r="Q5" s="10">
        <f t="shared" ref="Q5:Q23" si="9">K5*$N5</f>
        <v>535215.73604060919</v>
      </c>
      <c r="R5" s="10">
        <f t="shared" si="3"/>
        <v>0</v>
      </c>
      <c r="S5" s="10">
        <f t="shared" si="4"/>
        <v>0</v>
      </c>
      <c r="T5" s="10">
        <f t="shared" ref="T5:T23" si="10">K5*$O5</f>
        <v>109708.12182741117</v>
      </c>
      <c r="U5" s="10">
        <f t="shared" si="5"/>
        <v>0</v>
      </c>
      <c r="V5" s="10">
        <f t="shared" si="6"/>
        <v>0</v>
      </c>
      <c r="W5" s="10">
        <f t="shared" ref="W5:W23" si="11">K5*$P5</f>
        <v>55076.142131979694</v>
      </c>
      <c r="X5" s="10">
        <f t="shared" si="7"/>
        <v>0</v>
      </c>
      <c r="Y5" s="10">
        <f t="shared" si="8"/>
        <v>0</v>
      </c>
    </row>
    <row r="6" spans="1:25" ht="39" x14ac:dyDescent="0.25">
      <c r="A6" s="33" t="s">
        <v>43</v>
      </c>
      <c r="B6" s="1" t="s">
        <v>15</v>
      </c>
      <c r="C6" s="1" t="s">
        <v>16</v>
      </c>
      <c r="D6" s="1" t="s">
        <v>16</v>
      </c>
      <c r="E6" s="1" t="s">
        <v>34</v>
      </c>
      <c r="F6" s="1" t="s">
        <v>20</v>
      </c>
      <c r="G6" s="1" t="s">
        <v>46</v>
      </c>
      <c r="H6" s="1" t="s">
        <v>36</v>
      </c>
      <c r="I6" s="1" t="s">
        <v>42</v>
      </c>
      <c r="J6" s="1" t="s">
        <v>44</v>
      </c>
      <c r="K6" s="10"/>
      <c r="L6" s="10"/>
      <c r="M6" s="10"/>
      <c r="N6" s="1">
        <f t="shared" si="0"/>
        <v>0.76459390862944165</v>
      </c>
      <c r="O6" s="1">
        <f t="shared" si="1"/>
        <v>0.15672588832487311</v>
      </c>
      <c r="P6" s="1">
        <f t="shared" si="2"/>
        <v>7.8680203045685279E-2</v>
      </c>
      <c r="Q6" s="10">
        <f t="shared" si="9"/>
        <v>0</v>
      </c>
      <c r="R6" s="10">
        <f t="shared" si="3"/>
        <v>0</v>
      </c>
      <c r="S6" s="10">
        <f t="shared" si="4"/>
        <v>0</v>
      </c>
      <c r="T6" s="10">
        <f t="shared" si="10"/>
        <v>0</v>
      </c>
      <c r="U6" s="10">
        <f t="shared" si="5"/>
        <v>0</v>
      </c>
      <c r="V6" s="10">
        <f t="shared" si="6"/>
        <v>0</v>
      </c>
      <c r="W6" s="10">
        <f t="shared" si="11"/>
        <v>0</v>
      </c>
      <c r="X6" s="10">
        <f t="shared" si="7"/>
        <v>0</v>
      </c>
      <c r="Y6" s="10">
        <f t="shared" si="8"/>
        <v>0</v>
      </c>
    </row>
    <row r="7" spans="1:25" x14ac:dyDescent="0.25">
      <c r="A7" s="33" t="s">
        <v>55</v>
      </c>
      <c r="B7" s="1" t="s">
        <v>15</v>
      </c>
      <c r="C7" s="1" t="s">
        <v>16</v>
      </c>
      <c r="D7" s="1" t="s">
        <v>16</v>
      </c>
      <c r="E7" s="1" t="s">
        <v>49</v>
      </c>
      <c r="F7" s="1" t="s">
        <v>20</v>
      </c>
      <c r="G7" s="1" t="s">
        <v>22</v>
      </c>
      <c r="H7" s="1" t="s">
        <v>49</v>
      </c>
      <c r="I7" s="1" t="s">
        <v>54</v>
      </c>
      <c r="J7" s="1" t="s">
        <v>56</v>
      </c>
      <c r="K7" s="10">
        <v>10632.9</v>
      </c>
      <c r="L7" s="10">
        <v>1636.8</v>
      </c>
      <c r="M7" s="10">
        <v>1636.8</v>
      </c>
      <c r="N7" s="1">
        <f t="shared" si="0"/>
        <v>0.76459390862944165</v>
      </c>
      <c r="O7" s="1">
        <f t="shared" si="1"/>
        <v>0.15672588832487311</v>
      </c>
      <c r="P7" s="1">
        <f t="shared" si="2"/>
        <v>7.8680203045685279E-2</v>
      </c>
      <c r="Q7" s="10">
        <f t="shared" si="9"/>
        <v>8129.8505710659902</v>
      </c>
      <c r="R7" s="10">
        <f t="shared" si="3"/>
        <v>1251.4873096446702</v>
      </c>
      <c r="S7" s="10">
        <f t="shared" si="4"/>
        <v>1251.4873096446702</v>
      </c>
      <c r="T7" s="10">
        <f t="shared" si="10"/>
        <v>1666.4506979695432</v>
      </c>
      <c r="U7" s="10">
        <f t="shared" si="5"/>
        <v>256.52893401015228</v>
      </c>
      <c r="V7" s="10">
        <f t="shared" si="6"/>
        <v>256.52893401015228</v>
      </c>
      <c r="W7" s="10">
        <f t="shared" si="11"/>
        <v>836.59873096446699</v>
      </c>
      <c r="X7" s="10">
        <f t="shared" si="7"/>
        <v>128.78375634517766</v>
      </c>
      <c r="Y7" s="10">
        <f t="shared" si="8"/>
        <v>128.78375634517766</v>
      </c>
    </row>
    <row r="8" spans="1:25" x14ac:dyDescent="0.25">
      <c r="A8" s="33" t="s">
        <v>59</v>
      </c>
      <c r="B8" s="1" t="s">
        <v>15</v>
      </c>
      <c r="C8" s="1" t="s">
        <v>16</v>
      </c>
      <c r="D8" s="1" t="s">
        <v>16</v>
      </c>
      <c r="E8" s="1" t="s">
        <v>58</v>
      </c>
      <c r="F8" s="1" t="s">
        <v>20</v>
      </c>
      <c r="G8" s="1" t="s">
        <v>22</v>
      </c>
      <c r="H8" s="1" t="s">
        <v>36</v>
      </c>
      <c r="I8" s="1" t="s">
        <v>54</v>
      </c>
      <c r="J8" s="1" t="s">
        <v>60</v>
      </c>
      <c r="K8" s="10">
        <v>1295467.3999999999</v>
      </c>
      <c r="L8" s="10">
        <v>1348180.8</v>
      </c>
      <c r="M8" s="10">
        <v>1348180.8</v>
      </c>
      <c r="N8" s="1">
        <f t="shared" si="0"/>
        <v>0.76459390862944165</v>
      </c>
      <c r="O8" s="1">
        <f t="shared" si="1"/>
        <v>0.15672588832487311</v>
      </c>
      <c r="P8" s="1">
        <f t="shared" si="2"/>
        <v>7.8680203045685279E-2</v>
      </c>
      <c r="Q8" s="10">
        <f t="shared" si="9"/>
        <v>990506.48286802031</v>
      </c>
      <c r="R8" s="10">
        <f t="shared" si="3"/>
        <v>1030810.8274111676</v>
      </c>
      <c r="S8" s="10">
        <f t="shared" si="4"/>
        <v>1030810.8274111676</v>
      </c>
      <c r="T8" s="10">
        <f t="shared" si="10"/>
        <v>203033.27906091372</v>
      </c>
      <c r="U8" s="10">
        <f t="shared" si="5"/>
        <v>211294.83350253809</v>
      </c>
      <c r="V8" s="10">
        <f t="shared" si="6"/>
        <v>211294.83350253809</v>
      </c>
      <c r="W8" s="10">
        <f t="shared" si="11"/>
        <v>101927.63807106599</v>
      </c>
      <c r="X8" s="10">
        <f t="shared" si="7"/>
        <v>106075.13908629442</v>
      </c>
      <c r="Y8" s="10">
        <f t="shared" si="8"/>
        <v>106075.13908629442</v>
      </c>
    </row>
    <row r="9" spans="1:25" x14ac:dyDescent="0.25">
      <c r="A9" s="33" t="s">
        <v>61</v>
      </c>
      <c r="B9" s="1" t="s">
        <v>15</v>
      </c>
      <c r="C9" s="1" t="s">
        <v>16</v>
      </c>
      <c r="D9" s="1" t="s">
        <v>16</v>
      </c>
      <c r="E9" s="1" t="s">
        <v>58</v>
      </c>
      <c r="F9" s="1" t="s">
        <v>20</v>
      </c>
      <c r="G9" s="1" t="s">
        <v>22</v>
      </c>
      <c r="H9" s="1" t="s">
        <v>36</v>
      </c>
      <c r="I9" s="1" t="s">
        <v>54</v>
      </c>
      <c r="J9" s="1" t="s">
        <v>62</v>
      </c>
      <c r="K9" s="10">
        <v>38002.699999999997</v>
      </c>
      <c r="L9" s="10">
        <v>38186.1</v>
      </c>
      <c r="M9" s="10">
        <v>38213.800000000003</v>
      </c>
      <c r="N9" s="1">
        <f t="shared" si="0"/>
        <v>0.76459390862944165</v>
      </c>
      <c r="O9" s="1">
        <f t="shared" si="1"/>
        <v>0.15672588832487311</v>
      </c>
      <c r="P9" s="1">
        <f t="shared" si="2"/>
        <v>7.8680203045685279E-2</v>
      </c>
      <c r="Q9" s="10">
        <f t="shared" si="9"/>
        <v>29056.632931472079</v>
      </c>
      <c r="R9" s="10">
        <f t="shared" si="3"/>
        <v>29196.859454314719</v>
      </c>
      <c r="S9" s="10">
        <f t="shared" si="4"/>
        <v>29218.03870558376</v>
      </c>
      <c r="T9" s="10">
        <f t="shared" si="10"/>
        <v>5956.0069162436548</v>
      </c>
      <c r="U9" s="10">
        <f t="shared" si="5"/>
        <v>5984.7504441624369</v>
      </c>
      <c r="V9" s="10">
        <f t="shared" si="6"/>
        <v>5989.0917512690366</v>
      </c>
      <c r="W9" s="10">
        <f t="shared" si="11"/>
        <v>2990.0601522842639</v>
      </c>
      <c r="X9" s="10">
        <f t="shared" si="7"/>
        <v>3004.4901015228425</v>
      </c>
      <c r="Y9" s="10">
        <f t="shared" si="8"/>
        <v>3006.6695431472085</v>
      </c>
    </row>
    <row r="10" spans="1:25" ht="26.25" x14ac:dyDescent="0.25">
      <c r="A10" s="33" t="s">
        <v>63</v>
      </c>
      <c r="B10" s="1" t="s">
        <v>15</v>
      </c>
      <c r="C10" s="1" t="s">
        <v>16</v>
      </c>
      <c r="D10" s="1" t="s">
        <v>16</v>
      </c>
      <c r="E10" s="1" t="s">
        <v>58</v>
      </c>
      <c r="F10" s="1" t="s">
        <v>20</v>
      </c>
      <c r="G10" s="1" t="s">
        <v>22</v>
      </c>
      <c r="H10" s="1" t="s">
        <v>36</v>
      </c>
      <c r="I10" s="1" t="s">
        <v>54</v>
      </c>
      <c r="J10" s="1" t="s">
        <v>64</v>
      </c>
      <c r="K10" s="10">
        <v>100294.1</v>
      </c>
      <c r="L10" s="10">
        <v>85271.4</v>
      </c>
      <c r="M10" s="10">
        <v>88357.5</v>
      </c>
      <c r="N10" s="1">
        <f t="shared" si="0"/>
        <v>0.76459390862944165</v>
      </c>
      <c r="O10" s="1">
        <f t="shared" si="1"/>
        <v>0.15672588832487311</v>
      </c>
      <c r="P10" s="1">
        <f t="shared" si="2"/>
        <v>7.8680203045685279E-2</v>
      </c>
      <c r="Q10" s="10">
        <f t="shared" si="9"/>
        <v>76684.257931472093</v>
      </c>
      <c r="R10" s="10">
        <f t="shared" si="3"/>
        <v>65197.993020304566</v>
      </c>
      <c r="S10" s="10">
        <f t="shared" si="4"/>
        <v>67557.606281725893</v>
      </c>
      <c r="T10" s="10">
        <f t="shared" si="10"/>
        <v>15718.681916243657</v>
      </c>
      <c r="U10" s="10">
        <f t="shared" si="5"/>
        <v>13364.235913705585</v>
      </c>
      <c r="V10" s="10">
        <f t="shared" si="6"/>
        <v>13847.907677664976</v>
      </c>
      <c r="W10" s="10">
        <f t="shared" si="11"/>
        <v>7891.1601522842648</v>
      </c>
      <c r="X10" s="10">
        <f t="shared" si="7"/>
        <v>6709.1710659898472</v>
      </c>
      <c r="Y10" s="10">
        <f t="shared" si="8"/>
        <v>6951.9860406091375</v>
      </c>
    </row>
    <row r="11" spans="1:25" ht="26.25" x14ac:dyDescent="0.25">
      <c r="A11" s="33" t="s">
        <v>65</v>
      </c>
      <c r="B11" s="1" t="s">
        <v>15</v>
      </c>
      <c r="C11" s="1" t="s">
        <v>16</v>
      </c>
      <c r="D11" s="1" t="s">
        <v>16</v>
      </c>
      <c r="E11" s="1" t="s">
        <v>58</v>
      </c>
      <c r="F11" s="1" t="s">
        <v>20</v>
      </c>
      <c r="G11" s="1" t="s">
        <v>22</v>
      </c>
      <c r="H11" s="1" t="s">
        <v>36</v>
      </c>
      <c r="I11" s="1" t="s">
        <v>54</v>
      </c>
      <c r="J11" s="1" t="s">
        <v>66</v>
      </c>
      <c r="K11" s="10">
        <v>465500</v>
      </c>
      <c r="L11" s="10">
        <v>139000</v>
      </c>
      <c r="M11" s="10">
        <v>19000</v>
      </c>
      <c r="N11" s="1">
        <f t="shared" si="0"/>
        <v>0.76459390862944165</v>
      </c>
      <c r="O11" s="1">
        <f t="shared" si="1"/>
        <v>0.15672588832487311</v>
      </c>
      <c r="P11" s="1">
        <f t="shared" si="2"/>
        <v>7.8680203045685279E-2</v>
      </c>
      <c r="Q11" s="10">
        <f t="shared" si="9"/>
        <v>355918.46446700511</v>
      </c>
      <c r="R11" s="10">
        <f t="shared" si="3"/>
        <v>106278.55329949239</v>
      </c>
      <c r="S11" s="10">
        <f t="shared" si="4"/>
        <v>14527.284263959391</v>
      </c>
      <c r="T11" s="10">
        <f t="shared" si="10"/>
        <v>72955.901015228432</v>
      </c>
      <c r="U11" s="10">
        <f t="shared" si="5"/>
        <v>21784.898477157363</v>
      </c>
      <c r="V11" s="10">
        <f t="shared" si="6"/>
        <v>2977.7918781725889</v>
      </c>
      <c r="W11" s="10">
        <f t="shared" si="11"/>
        <v>36625.634517766499</v>
      </c>
      <c r="X11" s="10">
        <f t="shared" si="7"/>
        <v>10936.548223350253</v>
      </c>
      <c r="Y11" s="10">
        <f t="shared" si="8"/>
        <v>1494.9238578680204</v>
      </c>
    </row>
    <row r="12" spans="1:25" x14ac:dyDescent="0.25">
      <c r="A12" s="33" t="s">
        <v>67</v>
      </c>
      <c r="B12" s="1" t="s">
        <v>15</v>
      </c>
      <c r="C12" s="1" t="s">
        <v>16</v>
      </c>
      <c r="D12" s="1" t="s">
        <v>16</v>
      </c>
      <c r="E12" s="1" t="s">
        <v>58</v>
      </c>
      <c r="F12" s="1" t="s">
        <v>20</v>
      </c>
      <c r="G12" s="1" t="s">
        <v>22</v>
      </c>
      <c r="H12" s="1" t="s">
        <v>36</v>
      </c>
      <c r="I12" s="1" t="s">
        <v>54</v>
      </c>
      <c r="J12" s="1" t="s">
        <v>68</v>
      </c>
      <c r="K12" s="10">
        <v>540215.69999999995</v>
      </c>
      <c r="L12" s="10">
        <v>513439</v>
      </c>
      <c r="M12" s="10">
        <v>532415.69999999995</v>
      </c>
      <c r="N12" s="1">
        <f t="shared" si="0"/>
        <v>0.76459390862944165</v>
      </c>
      <c r="O12" s="1">
        <f t="shared" si="1"/>
        <v>0.15672588832487311</v>
      </c>
      <c r="P12" s="1">
        <f t="shared" si="2"/>
        <v>7.8680203045685279E-2</v>
      </c>
      <c r="Q12" s="10">
        <f t="shared" si="9"/>
        <v>413045.63356598985</v>
      </c>
      <c r="R12" s="10">
        <f t="shared" si="3"/>
        <v>392572.33185279189</v>
      </c>
      <c r="S12" s="10">
        <f t="shared" si="4"/>
        <v>407081.8010786802</v>
      </c>
      <c r="T12" s="10">
        <f t="shared" si="10"/>
        <v>84665.785469543145</v>
      </c>
      <c r="U12" s="10">
        <f t="shared" si="5"/>
        <v>80469.18337563453</v>
      </c>
      <c r="V12" s="10">
        <f t="shared" si="6"/>
        <v>83443.323540609141</v>
      </c>
      <c r="W12" s="10">
        <f t="shared" si="11"/>
        <v>42504.280964466998</v>
      </c>
      <c r="X12" s="10">
        <f t="shared" si="7"/>
        <v>40397.484771573603</v>
      </c>
      <c r="Y12" s="10">
        <f t="shared" si="8"/>
        <v>41890.575380710659</v>
      </c>
    </row>
    <row r="13" spans="1:25" x14ac:dyDescent="0.25">
      <c r="A13" s="33" t="s">
        <v>69</v>
      </c>
      <c r="B13" s="1" t="s">
        <v>15</v>
      </c>
      <c r="C13" s="1" t="s">
        <v>16</v>
      </c>
      <c r="D13" s="1" t="s">
        <v>16</v>
      </c>
      <c r="E13" s="1" t="s">
        <v>58</v>
      </c>
      <c r="F13" s="1" t="s">
        <v>20</v>
      </c>
      <c r="G13" s="1" t="s">
        <v>22</v>
      </c>
      <c r="H13" s="1" t="s">
        <v>36</v>
      </c>
      <c r="I13" s="1" t="s">
        <v>54</v>
      </c>
      <c r="J13" s="1" t="s">
        <v>70</v>
      </c>
      <c r="K13" s="10">
        <v>32686.5</v>
      </c>
      <c r="L13" s="10">
        <v>32686.5</v>
      </c>
      <c r="M13" s="10">
        <v>32686.5</v>
      </c>
      <c r="N13" s="1">
        <f t="shared" si="0"/>
        <v>0.76459390862944165</v>
      </c>
      <c r="O13" s="1">
        <f t="shared" si="1"/>
        <v>0.15672588832487311</v>
      </c>
      <c r="P13" s="1">
        <f t="shared" si="2"/>
        <v>7.8680203045685279E-2</v>
      </c>
      <c r="Q13" s="10">
        <f t="shared" si="9"/>
        <v>24991.898794416244</v>
      </c>
      <c r="R13" s="10">
        <f t="shared" si="3"/>
        <v>24991.898794416244</v>
      </c>
      <c r="S13" s="10">
        <f t="shared" si="4"/>
        <v>24991.898794416244</v>
      </c>
      <c r="T13" s="10">
        <f t="shared" si="10"/>
        <v>5122.8207487309646</v>
      </c>
      <c r="U13" s="10">
        <f t="shared" si="5"/>
        <v>5122.8207487309646</v>
      </c>
      <c r="V13" s="10">
        <f t="shared" si="6"/>
        <v>5122.8207487309646</v>
      </c>
      <c r="W13" s="10">
        <f t="shared" si="11"/>
        <v>2571.7804568527918</v>
      </c>
      <c r="X13" s="10">
        <f t="shared" si="7"/>
        <v>2571.7804568527918</v>
      </c>
      <c r="Y13" s="10">
        <f t="shared" si="8"/>
        <v>2571.7804568527918</v>
      </c>
    </row>
    <row r="14" spans="1:25" x14ac:dyDescent="0.25">
      <c r="A14" s="33" t="s">
        <v>71</v>
      </c>
      <c r="B14" s="1" t="s">
        <v>15</v>
      </c>
      <c r="C14" s="1" t="s">
        <v>16</v>
      </c>
      <c r="D14" s="1" t="s">
        <v>16</v>
      </c>
      <c r="E14" s="1" t="s">
        <v>58</v>
      </c>
      <c r="F14" s="1" t="s">
        <v>20</v>
      </c>
      <c r="G14" s="1" t="s">
        <v>22</v>
      </c>
      <c r="H14" s="1" t="s">
        <v>36</v>
      </c>
      <c r="I14" s="1" t="s">
        <v>54</v>
      </c>
      <c r="J14" s="1" t="s">
        <v>72</v>
      </c>
      <c r="K14" s="10">
        <v>100</v>
      </c>
      <c r="L14" s="10">
        <v>100</v>
      </c>
      <c r="M14" s="10">
        <v>100</v>
      </c>
      <c r="N14" s="1">
        <f t="shared" si="0"/>
        <v>0.76459390862944165</v>
      </c>
      <c r="O14" s="1">
        <f t="shared" si="1"/>
        <v>0.15672588832487311</v>
      </c>
      <c r="P14" s="1">
        <f t="shared" si="2"/>
        <v>7.8680203045685279E-2</v>
      </c>
      <c r="Q14" s="10">
        <f t="shared" si="9"/>
        <v>76.459390862944161</v>
      </c>
      <c r="R14" s="10">
        <f t="shared" si="3"/>
        <v>76.459390862944161</v>
      </c>
      <c r="S14" s="10">
        <f t="shared" si="4"/>
        <v>76.459390862944161</v>
      </c>
      <c r="T14" s="10">
        <f t="shared" si="10"/>
        <v>15.67258883248731</v>
      </c>
      <c r="U14" s="10">
        <f t="shared" si="5"/>
        <v>15.67258883248731</v>
      </c>
      <c r="V14" s="10">
        <f t="shared" si="6"/>
        <v>15.67258883248731</v>
      </c>
      <c r="W14" s="10">
        <f t="shared" si="11"/>
        <v>7.8680203045685282</v>
      </c>
      <c r="X14" s="10">
        <f t="shared" si="7"/>
        <v>7.8680203045685282</v>
      </c>
      <c r="Y14" s="10">
        <f t="shared" si="8"/>
        <v>7.8680203045685282</v>
      </c>
    </row>
    <row r="15" spans="1:25" x14ac:dyDescent="0.25">
      <c r="A15" s="33" t="s">
        <v>67</v>
      </c>
      <c r="B15" s="1" t="s">
        <v>15</v>
      </c>
      <c r="C15" s="1" t="s">
        <v>16</v>
      </c>
      <c r="D15" s="1" t="s">
        <v>16</v>
      </c>
      <c r="E15" s="1" t="s">
        <v>58</v>
      </c>
      <c r="F15" s="1" t="s">
        <v>20</v>
      </c>
      <c r="G15" s="1" t="s">
        <v>22</v>
      </c>
      <c r="H15" s="1" t="s">
        <v>36</v>
      </c>
      <c r="I15" s="1" t="s">
        <v>74</v>
      </c>
      <c r="J15" s="1" t="s">
        <v>68</v>
      </c>
      <c r="K15" s="10">
        <v>85.3</v>
      </c>
      <c r="L15" s="10">
        <v>85.3</v>
      </c>
      <c r="M15" s="10">
        <v>85.3</v>
      </c>
      <c r="N15" s="1">
        <f t="shared" si="0"/>
        <v>0.76459390862944165</v>
      </c>
      <c r="O15" s="1">
        <f t="shared" si="1"/>
        <v>0.15672588832487311</v>
      </c>
      <c r="P15" s="1">
        <f t="shared" si="2"/>
        <v>7.8680203045685279E-2</v>
      </c>
      <c r="Q15" s="10">
        <f t="shared" si="9"/>
        <v>65.219860406091371</v>
      </c>
      <c r="R15" s="10">
        <f t="shared" si="3"/>
        <v>65.219860406091371</v>
      </c>
      <c r="S15" s="10">
        <f t="shared" si="4"/>
        <v>65.219860406091371</v>
      </c>
      <c r="T15" s="10">
        <f t="shared" si="10"/>
        <v>13.368718274111675</v>
      </c>
      <c r="U15" s="10">
        <f t="shared" si="5"/>
        <v>13.368718274111675</v>
      </c>
      <c r="V15" s="10">
        <f t="shared" si="6"/>
        <v>13.368718274111675</v>
      </c>
      <c r="W15" s="10">
        <f t="shared" si="11"/>
        <v>6.7114213197969539</v>
      </c>
      <c r="X15" s="10">
        <f t="shared" si="7"/>
        <v>6.7114213197969539</v>
      </c>
      <c r="Y15" s="10">
        <f t="shared" si="8"/>
        <v>6.7114213197969539</v>
      </c>
    </row>
    <row r="16" spans="1:25" x14ac:dyDescent="0.25">
      <c r="A16" s="33" t="s">
        <v>59</v>
      </c>
      <c r="B16" s="1" t="s">
        <v>15</v>
      </c>
      <c r="C16" s="1" t="s">
        <v>16</v>
      </c>
      <c r="D16" s="1" t="s">
        <v>16</v>
      </c>
      <c r="E16" s="1" t="s">
        <v>58</v>
      </c>
      <c r="F16" s="1" t="s">
        <v>20</v>
      </c>
      <c r="G16" s="1" t="s">
        <v>22</v>
      </c>
      <c r="H16" s="1" t="s">
        <v>36</v>
      </c>
      <c r="I16" s="1" t="s">
        <v>78</v>
      </c>
      <c r="J16" s="1" t="s">
        <v>79</v>
      </c>
      <c r="K16" s="10">
        <v>4522191.8</v>
      </c>
      <c r="L16" s="10">
        <v>4802354.9000000004</v>
      </c>
      <c r="M16" s="10">
        <v>4802354.9000000004</v>
      </c>
      <c r="N16" s="1">
        <f t="shared" si="0"/>
        <v>0.76459390862944165</v>
      </c>
      <c r="O16" s="1">
        <f t="shared" si="1"/>
        <v>0.15672588832487311</v>
      </c>
      <c r="P16" s="1">
        <f t="shared" si="2"/>
        <v>7.8680203045685279E-2</v>
      </c>
      <c r="Q16" s="10">
        <f t="shared" si="9"/>
        <v>3457640.3039340102</v>
      </c>
      <c r="R16" s="10">
        <f t="shared" si="3"/>
        <v>3671851.3036167519</v>
      </c>
      <c r="S16" s="10">
        <f t="shared" si="4"/>
        <v>3671851.3036167519</v>
      </c>
      <c r="T16" s="10">
        <f t="shared" si="10"/>
        <v>708744.52703045693</v>
      </c>
      <c r="U16" s="10">
        <f t="shared" si="5"/>
        <v>752653.33775380719</v>
      </c>
      <c r="V16" s="10">
        <f t="shared" si="6"/>
        <v>752653.33775380719</v>
      </c>
      <c r="W16" s="10">
        <f t="shared" si="11"/>
        <v>355806.96903553297</v>
      </c>
      <c r="X16" s="10">
        <f t="shared" si="7"/>
        <v>377850.25862944167</v>
      </c>
      <c r="Y16" s="10">
        <f t="shared" si="8"/>
        <v>377850.25862944167</v>
      </c>
    </row>
    <row r="17" spans="1:25" x14ac:dyDescent="0.25">
      <c r="A17" s="33" t="s">
        <v>61</v>
      </c>
      <c r="B17" s="1" t="s">
        <v>15</v>
      </c>
      <c r="C17" s="1" t="s">
        <v>16</v>
      </c>
      <c r="D17" s="1" t="s">
        <v>16</v>
      </c>
      <c r="E17" s="1" t="s">
        <v>58</v>
      </c>
      <c r="F17" s="1" t="s">
        <v>20</v>
      </c>
      <c r="G17" s="1" t="s">
        <v>22</v>
      </c>
      <c r="H17" s="1" t="s">
        <v>36</v>
      </c>
      <c r="I17" s="1" t="s">
        <v>78</v>
      </c>
      <c r="J17" s="1" t="s">
        <v>80</v>
      </c>
      <c r="K17" s="10">
        <v>14260.1</v>
      </c>
      <c r="L17" s="10">
        <v>14272.5</v>
      </c>
      <c r="M17" s="10">
        <v>14272.5</v>
      </c>
      <c r="N17" s="1">
        <f t="shared" si="0"/>
        <v>0.76459390862944165</v>
      </c>
      <c r="O17" s="1">
        <f t="shared" si="1"/>
        <v>0.15672588832487311</v>
      </c>
      <c r="P17" s="1">
        <f t="shared" si="2"/>
        <v>7.8680203045685279E-2</v>
      </c>
      <c r="Q17" s="10">
        <f t="shared" si="9"/>
        <v>10903.185596446701</v>
      </c>
      <c r="R17" s="10">
        <f t="shared" si="3"/>
        <v>10912.666560913705</v>
      </c>
      <c r="S17" s="10">
        <f t="shared" si="4"/>
        <v>10912.666560913705</v>
      </c>
      <c r="T17" s="10">
        <f t="shared" si="10"/>
        <v>2234.9268401015229</v>
      </c>
      <c r="U17" s="10">
        <f t="shared" si="5"/>
        <v>2236.8702411167515</v>
      </c>
      <c r="V17" s="10">
        <f t="shared" si="6"/>
        <v>2236.8702411167515</v>
      </c>
      <c r="W17" s="10">
        <f t="shared" si="11"/>
        <v>1121.9875634517766</v>
      </c>
      <c r="X17" s="10">
        <f t="shared" si="7"/>
        <v>1122.9631979695432</v>
      </c>
      <c r="Y17" s="10">
        <f t="shared" si="8"/>
        <v>1122.9631979695432</v>
      </c>
    </row>
    <row r="18" spans="1:25" ht="26.25" x14ac:dyDescent="0.25">
      <c r="A18" s="33" t="s">
        <v>63</v>
      </c>
      <c r="B18" s="1" t="s">
        <v>15</v>
      </c>
      <c r="C18" s="1" t="s">
        <v>16</v>
      </c>
      <c r="D18" s="1" t="s">
        <v>16</v>
      </c>
      <c r="E18" s="1" t="s">
        <v>58</v>
      </c>
      <c r="F18" s="1" t="s">
        <v>20</v>
      </c>
      <c r="G18" s="1" t="s">
        <v>22</v>
      </c>
      <c r="H18" s="1" t="s">
        <v>36</v>
      </c>
      <c r="I18" s="1" t="s">
        <v>78</v>
      </c>
      <c r="J18" s="1" t="s">
        <v>64</v>
      </c>
      <c r="K18" s="10">
        <v>46100</v>
      </c>
      <c r="L18" s="10">
        <v>49800</v>
      </c>
      <c r="M18" s="10">
        <v>56148.5</v>
      </c>
      <c r="N18" s="1">
        <f t="shared" si="0"/>
        <v>0.76459390862944165</v>
      </c>
      <c r="O18" s="1">
        <f t="shared" si="1"/>
        <v>0.15672588832487311</v>
      </c>
      <c r="P18" s="1">
        <f t="shared" si="2"/>
        <v>7.8680203045685279E-2</v>
      </c>
      <c r="Q18" s="10">
        <f t="shared" si="9"/>
        <v>35247.779187817257</v>
      </c>
      <c r="R18" s="10">
        <f t="shared" si="3"/>
        <v>38076.776649746193</v>
      </c>
      <c r="S18" s="10">
        <f t="shared" si="4"/>
        <v>42930.801078680204</v>
      </c>
      <c r="T18" s="10">
        <f t="shared" si="10"/>
        <v>7225.0634517766503</v>
      </c>
      <c r="U18" s="10">
        <f t="shared" si="5"/>
        <v>7804.9492385786807</v>
      </c>
      <c r="V18" s="10">
        <f t="shared" si="6"/>
        <v>8799.9235406091375</v>
      </c>
      <c r="W18" s="10">
        <f t="shared" si="11"/>
        <v>3627.1573604060914</v>
      </c>
      <c r="X18" s="10">
        <f t="shared" si="7"/>
        <v>3918.2741116751267</v>
      </c>
      <c r="Y18" s="10">
        <f t="shared" si="8"/>
        <v>4417.7753807106601</v>
      </c>
    </row>
    <row r="19" spans="1:25" ht="26.25" x14ac:dyDescent="0.25">
      <c r="A19" s="33" t="s">
        <v>65</v>
      </c>
      <c r="B19" s="1" t="s">
        <v>15</v>
      </c>
      <c r="C19" s="1" t="s">
        <v>16</v>
      </c>
      <c r="D19" s="1" t="s">
        <v>16</v>
      </c>
      <c r="E19" s="1" t="s">
        <v>58</v>
      </c>
      <c r="F19" s="1" t="s">
        <v>20</v>
      </c>
      <c r="G19" s="1" t="s">
        <v>22</v>
      </c>
      <c r="H19" s="1" t="s">
        <v>36</v>
      </c>
      <c r="I19" s="1" t="s">
        <v>78</v>
      </c>
      <c r="J19" s="1" t="s">
        <v>66</v>
      </c>
      <c r="K19" s="10">
        <v>6000</v>
      </c>
      <c r="L19" s="10"/>
      <c r="M19" s="10"/>
      <c r="N19" s="1">
        <f t="shared" si="0"/>
        <v>0.76459390862944165</v>
      </c>
      <c r="O19" s="1">
        <f t="shared" si="1"/>
        <v>0.15672588832487311</v>
      </c>
      <c r="P19" s="1">
        <f t="shared" si="2"/>
        <v>7.8680203045685279E-2</v>
      </c>
      <c r="Q19" s="10">
        <f t="shared" si="9"/>
        <v>4587.5634517766503</v>
      </c>
      <c r="R19" s="10">
        <f t="shared" si="3"/>
        <v>0</v>
      </c>
      <c r="S19" s="10">
        <f t="shared" si="4"/>
        <v>0</v>
      </c>
      <c r="T19" s="10">
        <f t="shared" si="10"/>
        <v>940.35532994923869</v>
      </c>
      <c r="U19" s="10">
        <f t="shared" si="5"/>
        <v>0</v>
      </c>
      <c r="V19" s="10">
        <f t="shared" si="6"/>
        <v>0</v>
      </c>
      <c r="W19" s="10">
        <f t="shared" si="11"/>
        <v>472.08121827411168</v>
      </c>
      <c r="X19" s="10">
        <f t="shared" si="7"/>
        <v>0</v>
      </c>
      <c r="Y19" s="10">
        <f t="shared" si="8"/>
        <v>0</v>
      </c>
    </row>
    <row r="20" spans="1:25" x14ac:dyDescent="0.25">
      <c r="A20" s="33" t="s">
        <v>67</v>
      </c>
      <c r="B20" s="1" t="s">
        <v>15</v>
      </c>
      <c r="C20" s="1" t="s">
        <v>16</v>
      </c>
      <c r="D20" s="1" t="s">
        <v>16</v>
      </c>
      <c r="E20" s="1" t="s">
        <v>58</v>
      </c>
      <c r="F20" s="1" t="s">
        <v>20</v>
      </c>
      <c r="G20" s="1" t="s">
        <v>22</v>
      </c>
      <c r="H20" s="1" t="s">
        <v>36</v>
      </c>
      <c r="I20" s="1" t="s">
        <v>78</v>
      </c>
      <c r="J20" s="1" t="s">
        <v>68</v>
      </c>
      <c r="K20" s="10">
        <v>597045.5</v>
      </c>
      <c r="L20" s="10">
        <v>691376.5</v>
      </c>
      <c r="M20" s="10">
        <v>693810.8</v>
      </c>
      <c r="N20" s="1">
        <f t="shared" si="0"/>
        <v>0.76459390862944165</v>
      </c>
      <c r="O20" s="1">
        <f t="shared" si="1"/>
        <v>0.15672588832487311</v>
      </c>
      <c r="P20" s="1">
        <f t="shared" si="2"/>
        <v>7.8680203045685279E-2</v>
      </c>
      <c r="Q20" s="10">
        <f t="shared" si="9"/>
        <v>456497.35247461929</v>
      </c>
      <c r="R20" s="10">
        <f t="shared" si="3"/>
        <v>528622.26046954317</v>
      </c>
      <c r="S20" s="10">
        <f t="shared" si="4"/>
        <v>530483.5114213198</v>
      </c>
      <c r="T20" s="10">
        <f t="shared" si="10"/>
        <v>93572.486357868023</v>
      </c>
      <c r="U20" s="10">
        <f t="shared" si="5"/>
        <v>108356.59612944163</v>
      </c>
      <c r="V20" s="10">
        <f t="shared" si="6"/>
        <v>108738.11395939087</v>
      </c>
      <c r="W20" s="10">
        <f t="shared" si="11"/>
        <v>46975.661167512691</v>
      </c>
      <c r="X20" s="10">
        <f t="shared" si="7"/>
        <v>54397.64340101523</v>
      </c>
      <c r="Y20" s="10">
        <f t="shared" si="8"/>
        <v>54589.174619289341</v>
      </c>
    </row>
    <row r="21" spans="1:25" x14ac:dyDescent="0.25">
      <c r="A21" s="33" t="s">
        <v>69</v>
      </c>
      <c r="B21" s="1" t="s">
        <v>15</v>
      </c>
      <c r="C21" s="1" t="s">
        <v>16</v>
      </c>
      <c r="D21" s="1" t="s">
        <v>16</v>
      </c>
      <c r="E21" s="1" t="s">
        <v>58</v>
      </c>
      <c r="F21" s="1" t="s">
        <v>20</v>
      </c>
      <c r="G21" s="1" t="s">
        <v>22</v>
      </c>
      <c r="H21" s="1" t="s">
        <v>36</v>
      </c>
      <c r="I21" s="1" t="s">
        <v>78</v>
      </c>
      <c r="J21" s="1" t="s">
        <v>70</v>
      </c>
      <c r="K21" s="10">
        <v>18307</v>
      </c>
      <c r="L21" s="10">
        <v>18307</v>
      </c>
      <c r="M21" s="10">
        <v>18307</v>
      </c>
      <c r="N21" s="1">
        <f t="shared" si="0"/>
        <v>0.76459390862944165</v>
      </c>
      <c r="O21" s="1">
        <f t="shared" si="1"/>
        <v>0.15672588832487311</v>
      </c>
      <c r="P21" s="1">
        <f t="shared" si="2"/>
        <v>7.8680203045685279E-2</v>
      </c>
      <c r="Q21" s="10">
        <f t="shared" si="9"/>
        <v>13997.420685279189</v>
      </c>
      <c r="R21" s="10">
        <f t="shared" si="3"/>
        <v>13997.420685279189</v>
      </c>
      <c r="S21" s="10">
        <f t="shared" si="4"/>
        <v>13997.420685279189</v>
      </c>
      <c r="T21" s="10">
        <f t="shared" si="10"/>
        <v>2869.1808375634519</v>
      </c>
      <c r="U21" s="10">
        <f t="shared" si="5"/>
        <v>2869.1808375634519</v>
      </c>
      <c r="V21" s="10">
        <f t="shared" si="6"/>
        <v>2869.1808375634519</v>
      </c>
      <c r="W21" s="10">
        <f t="shared" si="11"/>
        <v>1440.3984771573605</v>
      </c>
      <c r="X21" s="10">
        <f t="shared" si="7"/>
        <v>1440.3984771573605</v>
      </c>
      <c r="Y21" s="10">
        <f t="shared" si="8"/>
        <v>1440.3984771573605</v>
      </c>
    </row>
    <row r="22" spans="1:25" x14ac:dyDescent="0.25">
      <c r="A22" s="33" t="s">
        <v>71</v>
      </c>
      <c r="B22" s="1" t="s">
        <v>15</v>
      </c>
      <c r="C22" s="1" t="s">
        <v>16</v>
      </c>
      <c r="D22" s="1" t="s">
        <v>16</v>
      </c>
      <c r="E22" s="1" t="s">
        <v>58</v>
      </c>
      <c r="F22" s="1" t="s">
        <v>20</v>
      </c>
      <c r="G22" s="1" t="s">
        <v>22</v>
      </c>
      <c r="H22" s="1" t="s">
        <v>36</v>
      </c>
      <c r="I22" s="1" t="s">
        <v>78</v>
      </c>
      <c r="J22" s="1" t="s">
        <v>72</v>
      </c>
      <c r="K22" s="10">
        <v>1570</v>
      </c>
      <c r="L22" s="10">
        <v>1570</v>
      </c>
      <c r="M22" s="10">
        <v>1570</v>
      </c>
      <c r="N22" s="1">
        <f t="shared" si="0"/>
        <v>0.76459390862944165</v>
      </c>
      <c r="O22" s="1">
        <f t="shared" si="1"/>
        <v>0.15672588832487311</v>
      </c>
      <c r="P22" s="1">
        <f t="shared" si="2"/>
        <v>7.8680203045685279E-2</v>
      </c>
      <c r="Q22" s="10">
        <f t="shared" si="9"/>
        <v>1200.4124365482235</v>
      </c>
      <c r="R22" s="10">
        <f t="shared" si="3"/>
        <v>1200.4124365482235</v>
      </c>
      <c r="S22" s="10">
        <f t="shared" si="4"/>
        <v>1200.4124365482235</v>
      </c>
      <c r="T22" s="10">
        <f t="shared" si="10"/>
        <v>246.05964467005077</v>
      </c>
      <c r="U22" s="10">
        <f t="shared" si="5"/>
        <v>246.05964467005077</v>
      </c>
      <c r="V22" s="10">
        <f t="shared" si="6"/>
        <v>246.05964467005077</v>
      </c>
      <c r="W22" s="10">
        <f t="shared" si="11"/>
        <v>123.52791878172589</v>
      </c>
      <c r="X22" s="10">
        <f t="shared" si="7"/>
        <v>123.52791878172589</v>
      </c>
      <c r="Y22" s="10">
        <f t="shared" si="8"/>
        <v>123.52791878172589</v>
      </c>
    </row>
    <row r="23" spans="1:25" x14ac:dyDescent="0.25">
      <c r="A23" s="33" t="s">
        <v>61</v>
      </c>
      <c r="B23" s="1" t="s">
        <v>15</v>
      </c>
      <c r="C23" s="1" t="s">
        <v>16</v>
      </c>
      <c r="D23" s="1" t="s">
        <v>16</v>
      </c>
      <c r="E23" s="1" t="s">
        <v>58</v>
      </c>
      <c r="F23" s="1" t="s">
        <v>20</v>
      </c>
      <c r="G23" s="1" t="s">
        <v>22</v>
      </c>
      <c r="H23" s="1" t="s">
        <v>36</v>
      </c>
      <c r="I23" s="1" t="s">
        <v>86</v>
      </c>
      <c r="J23" s="1" t="s">
        <v>80</v>
      </c>
      <c r="K23" s="10">
        <v>11000</v>
      </c>
      <c r="L23" s="10">
        <v>11000</v>
      </c>
      <c r="M23" s="10">
        <v>11000</v>
      </c>
      <c r="N23" s="1">
        <f t="shared" si="0"/>
        <v>0.76459390862944165</v>
      </c>
      <c r="O23" s="1">
        <f t="shared" si="1"/>
        <v>0.15672588832487311</v>
      </c>
      <c r="P23" s="1">
        <f t="shared" si="2"/>
        <v>7.8680203045685279E-2</v>
      </c>
      <c r="Q23" s="10">
        <f t="shared" si="9"/>
        <v>8410.5329949238585</v>
      </c>
      <c r="R23" s="10">
        <f t="shared" si="3"/>
        <v>8410.5329949238585</v>
      </c>
      <c r="S23" s="10">
        <f t="shared" si="4"/>
        <v>8410.5329949238585</v>
      </c>
      <c r="T23" s="10">
        <f t="shared" si="10"/>
        <v>1723.9847715736041</v>
      </c>
      <c r="U23" s="10">
        <f t="shared" si="5"/>
        <v>1723.9847715736041</v>
      </c>
      <c r="V23" s="10">
        <f t="shared" si="6"/>
        <v>1723.9847715736041</v>
      </c>
      <c r="W23" s="10">
        <f t="shared" si="11"/>
        <v>865.48223350253807</v>
      </c>
      <c r="X23" s="10">
        <f t="shared" si="7"/>
        <v>865.48223350253807</v>
      </c>
      <c r="Y23" s="10">
        <f t="shared" si="8"/>
        <v>865.48223350253807</v>
      </c>
    </row>
    <row r="24" spans="1:25" x14ac:dyDescent="0.25">
      <c r="A24" s="40" t="s">
        <v>112</v>
      </c>
      <c r="K24" s="10">
        <f>SUM(K4:K23)</f>
        <v>8595459</v>
      </c>
      <c r="L24" s="10">
        <f t="shared" ref="L24:Y24" si="12">SUM(L4:L23)</f>
        <v>7943266.8000000007</v>
      </c>
      <c r="M24" s="10">
        <f t="shared" si="12"/>
        <v>7854140.1000000006</v>
      </c>
      <c r="Q24" s="10">
        <f t="shared" si="12"/>
        <v>6572035.5932741119</v>
      </c>
      <c r="R24" s="10">
        <f t="shared" si="12"/>
        <v>6073373.4098984776</v>
      </c>
      <c r="S24" s="10">
        <f t="shared" si="12"/>
        <v>6005227.6779822344</v>
      </c>
      <c r="T24" s="10">
        <f t="shared" si="12"/>
        <v>1347130.9473350253</v>
      </c>
      <c r="U24" s="10">
        <f t="shared" si="12"/>
        <v>1244915.5454314724</v>
      </c>
      <c r="V24" s="10">
        <f t="shared" si="12"/>
        <v>1230947.084200508</v>
      </c>
      <c r="W24" s="10">
        <f t="shared" si="12"/>
        <v>676292.45939086284</v>
      </c>
      <c r="X24" s="10">
        <f t="shared" si="12"/>
        <v>624977.84467005078</v>
      </c>
      <c r="Y24" s="10">
        <f t="shared" si="12"/>
        <v>617965.3378172589</v>
      </c>
    </row>
  </sheetData>
  <mergeCells count="4">
    <mergeCell ref="Q1:S1"/>
    <mergeCell ref="T1:V1"/>
    <mergeCell ref="W1:Y1"/>
    <mergeCell ref="N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15</vt:i4>
      </vt:variant>
    </vt:vector>
  </HeadingPairs>
  <TitlesOfParts>
    <vt:vector size="18" baseType="lpstr">
      <vt:lpstr>таблица 11</vt:lpstr>
      <vt:lpstr>из базы</vt:lpstr>
      <vt:lpstr>расчеты</vt:lpstr>
      <vt:lpstr>'из базы'!BEGIN</vt:lpstr>
      <vt:lpstr>C_CELST_2006</vt:lpstr>
      <vt:lpstr>C_DEP</vt:lpstr>
      <vt:lpstr>C_GPROG</vt:lpstr>
      <vt:lpstr>C_MIN</vt:lpstr>
      <vt:lpstr>C_OM</vt:lpstr>
      <vt:lpstr>C_PGPROG</vt:lpstr>
      <vt:lpstr>C_PODRAZ</vt:lpstr>
      <vt:lpstr>C_RAZDEL</vt:lpstr>
      <vt:lpstr>C_VIDRASH</vt:lpstr>
      <vt:lpstr>'из базы'!EGRAF</vt:lpstr>
      <vt:lpstr>'из базы'!END</vt:lpstr>
      <vt:lpstr>'из базы'!FGRAF</vt:lpstr>
      <vt:lpstr>'из базы'!HEAD</vt:lpstr>
      <vt:lpstr>'из базы'!Заголовки_для_печати</vt:lpstr>
    </vt:vector>
  </TitlesOfParts>
  <Company>Министерство финансов РФ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БУСАРОВА АННА ВЛАДИМИРОВНА</dc:creator>
  <cp:lastModifiedBy>БУСАРОВА АННА ВЛАДИМИРОВНА</cp:lastModifiedBy>
  <cp:lastPrinted>2012-08-20T12:45:48Z</cp:lastPrinted>
  <dcterms:created xsi:type="dcterms:W3CDTF">2012-08-20T10:58:19Z</dcterms:created>
  <dcterms:modified xsi:type="dcterms:W3CDTF">2012-08-20T12:47:12Z</dcterms:modified>
</cp:coreProperties>
</file>